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889C4192-71CF-469A-9985-5BA3966F1BCE}" xr6:coauthVersionLast="47" xr6:coauthVersionMax="47" xr10:uidLastSave="{00000000-0000-0000-0000-000000000000}"/>
  <bookViews>
    <workbookView xWindow="-120" yWindow="-120" windowWidth="29040" windowHeight="15720" firstSheet="4" activeTab="4" xr2:uid="{2C86532F-AB5C-4B28-9E8C-3E98EEF75F92}"/>
  </bookViews>
  <sheets>
    <sheet name="T.12.2025" sheetId="62" state="hidden" r:id="rId1"/>
    <sheet name="T.01.2026" sheetId="63" state="hidden" r:id="rId2"/>
    <sheet name="T.02.2026" sheetId="64" state="hidden" r:id="rId3"/>
    <sheet name="T.03.2026" sheetId="67" state="hidden" r:id="rId4"/>
    <sheet name="T.05.2026" sheetId="69" r:id="rId5"/>
    <sheet name="LỊCH KS 01.2026" sheetId="43" state="hidden" r:id="rId6"/>
    <sheet name="LỊCH TTLK 01.2026" sheetId="34" state="hidden" r:id="rId7"/>
    <sheet name="GIỜ LÀM GV 2026" sheetId="45" state="hidden" r:id="rId8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3">'T.03.2026'!$D$37</definedName>
    <definedName name="Trang" comment="Phòng 407 - AB1" localSheetId="4">'T.05.2026'!$D$37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67" l="1"/>
  <c r="L58" i="67"/>
  <c r="M58" i="67"/>
  <c r="N58" i="67"/>
  <c r="N81" i="67"/>
  <c r="M81" i="67"/>
  <c r="L81" i="67"/>
  <c r="K81" i="67"/>
  <c r="N80" i="67"/>
  <c r="M80" i="67"/>
  <c r="L80" i="67"/>
  <c r="K80" i="67"/>
  <c r="N79" i="67"/>
  <c r="M79" i="67"/>
  <c r="L79" i="67"/>
  <c r="K79" i="67"/>
  <c r="N77" i="67"/>
  <c r="M77" i="67"/>
  <c r="L77" i="67"/>
  <c r="K77" i="67"/>
  <c r="N76" i="67"/>
  <c r="M76" i="67"/>
  <c r="L76" i="67"/>
  <c r="K76" i="67"/>
  <c r="N74" i="67"/>
  <c r="M74" i="67"/>
  <c r="L74" i="67"/>
  <c r="K74" i="67"/>
  <c r="N73" i="67"/>
  <c r="M73" i="67"/>
  <c r="L73" i="67"/>
  <c r="K73" i="67"/>
  <c r="N72" i="67"/>
  <c r="M72" i="67"/>
  <c r="L72" i="67"/>
  <c r="K72" i="67"/>
  <c r="N70" i="67"/>
  <c r="M70" i="67"/>
  <c r="L70" i="67"/>
  <c r="K70" i="67"/>
  <c r="N69" i="67"/>
  <c r="M69" i="67"/>
  <c r="L69" i="67"/>
  <c r="K69" i="67"/>
  <c r="N67" i="67"/>
  <c r="M67" i="67"/>
  <c r="L67" i="67"/>
  <c r="K67" i="67"/>
  <c r="N66" i="67"/>
  <c r="M66" i="67"/>
  <c r="L66" i="67"/>
  <c r="K66" i="67"/>
  <c r="N65" i="67"/>
  <c r="M65" i="67"/>
  <c r="L65" i="67"/>
  <c r="K65" i="67"/>
  <c r="N63" i="67"/>
  <c r="M63" i="67"/>
  <c r="L63" i="67"/>
  <c r="K63" i="67"/>
  <c r="N62" i="67"/>
  <c r="M62" i="67"/>
  <c r="L62" i="67"/>
  <c r="K62" i="67"/>
  <c r="N60" i="67"/>
  <c r="M60" i="67"/>
  <c r="L60" i="67"/>
  <c r="K60" i="67"/>
  <c r="N59" i="67"/>
  <c r="M59" i="67"/>
  <c r="L59" i="67"/>
  <c r="K59" i="67"/>
  <c r="N57" i="67"/>
  <c r="M57" i="67"/>
  <c r="L57" i="67"/>
  <c r="K57" i="67"/>
  <c r="N56" i="67"/>
  <c r="M56" i="67"/>
  <c r="L56" i="67"/>
  <c r="K56" i="67"/>
  <c r="N81" i="64"/>
  <c r="M81" i="64"/>
  <c r="L81" i="64"/>
  <c r="K81" i="64"/>
  <c r="N80" i="64"/>
  <c r="M80" i="64"/>
  <c r="L80" i="64"/>
  <c r="K80" i="64"/>
  <c r="N79" i="64"/>
  <c r="M79" i="64"/>
  <c r="L79" i="64"/>
  <c r="K79" i="64"/>
  <c r="N77" i="64"/>
  <c r="M77" i="64"/>
  <c r="L77" i="64"/>
  <c r="K77" i="64"/>
  <c r="N76" i="64"/>
  <c r="M76" i="64"/>
  <c r="L76" i="64"/>
  <c r="K76" i="64"/>
  <c r="N74" i="64"/>
  <c r="M74" i="64"/>
  <c r="L74" i="64"/>
  <c r="K74" i="64"/>
  <c r="N73" i="64"/>
  <c r="M73" i="64"/>
  <c r="L73" i="64"/>
  <c r="K73" i="64"/>
  <c r="N72" i="64"/>
  <c r="M72" i="64"/>
  <c r="L72" i="64"/>
  <c r="K72" i="64"/>
  <c r="N70" i="64"/>
  <c r="M70" i="64"/>
  <c r="L70" i="64"/>
  <c r="K70" i="64"/>
  <c r="N69" i="64"/>
  <c r="M69" i="64"/>
  <c r="L69" i="64"/>
  <c r="K69" i="64"/>
  <c r="N67" i="64"/>
  <c r="M67" i="64"/>
  <c r="L67" i="64"/>
  <c r="K67" i="64"/>
  <c r="N66" i="64"/>
  <c r="M66" i="64"/>
  <c r="L66" i="64"/>
  <c r="K66" i="64"/>
  <c r="N65" i="64"/>
  <c r="M65" i="64"/>
  <c r="L65" i="64"/>
  <c r="K65" i="64"/>
  <c r="N63" i="64"/>
  <c r="M63" i="64"/>
  <c r="L63" i="64"/>
  <c r="K63" i="64"/>
  <c r="N62" i="64"/>
  <c r="M62" i="64"/>
  <c r="L62" i="64"/>
  <c r="K62" i="64"/>
  <c r="N60" i="64"/>
  <c r="M60" i="64"/>
  <c r="L60" i="64"/>
  <c r="K60" i="64"/>
  <c r="N59" i="64"/>
  <c r="M59" i="64"/>
  <c r="O59" i="64" s="1"/>
  <c r="L59" i="64"/>
  <c r="K59" i="64"/>
  <c r="N58" i="64"/>
  <c r="M58" i="64"/>
  <c r="L58" i="64"/>
  <c r="K58" i="64"/>
  <c r="N57" i="64"/>
  <c r="M57" i="64"/>
  <c r="O57" i="64" s="1"/>
  <c r="L57" i="64"/>
  <c r="K57" i="64"/>
  <c r="N56" i="64"/>
  <c r="M56" i="64"/>
  <c r="O56" i="64" s="1"/>
  <c r="L56" i="64"/>
  <c r="K56" i="64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S59" i="67" l="1"/>
  <c r="O58" i="64"/>
  <c r="O58" i="67"/>
  <c r="S60" i="67"/>
  <c r="S58" i="67"/>
  <c r="O69" i="67"/>
  <c r="O70" i="67"/>
  <c r="O72" i="67"/>
  <c r="O73" i="67"/>
  <c r="O74" i="67"/>
  <c r="S57" i="67"/>
  <c r="O81" i="67"/>
  <c r="S56" i="67"/>
  <c r="O63" i="67"/>
  <c r="O65" i="67"/>
  <c r="O66" i="67"/>
  <c r="O67" i="67"/>
  <c r="O62" i="67"/>
  <c r="R56" i="67"/>
  <c r="R57" i="67"/>
  <c r="R58" i="67"/>
  <c r="R60" i="67"/>
  <c r="O76" i="67"/>
  <c r="O77" i="67"/>
  <c r="O79" i="67"/>
  <c r="O80" i="67"/>
  <c r="R59" i="67"/>
  <c r="O56" i="67"/>
  <c r="O59" i="67"/>
  <c r="O60" i="67"/>
  <c r="O57" i="67"/>
  <c r="O60" i="64"/>
  <c r="O70" i="64"/>
  <c r="O72" i="64"/>
  <c r="O73" i="64"/>
  <c r="O65" i="64"/>
  <c r="O62" i="64"/>
  <c r="O66" i="64"/>
  <c r="O67" i="64"/>
  <c r="S59" i="64"/>
  <c r="S60" i="64"/>
  <c r="S57" i="64"/>
  <c r="S58" i="64"/>
  <c r="S56" i="64"/>
  <c r="O76" i="64"/>
  <c r="O77" i="64"/>
  <c r="O79" i="64"/>
  <c r="O81" i="64"/>
  <c r="R59" i="64"/>
  <c r="R57" i="64"/>
  <c r="O63" i="64"/>
  <c r="O69" i="64"/>
  <c r="O74" i="64"/>
  <c r="R56" i="64"/>
  <c r="R58" i="64"/>
  <c r="R60" i="64"/>
  <c r="O80" i="64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9" i="67" l="1"/>
  <c r="T58" i="67"/>
  <c r="T60" i="67"/>
  <c r="T57" i="67"/>
  <c r="T56" i="67"/>
  <c r="T57" i="64"/>
  <c r="T59" i="64"/>
  <c r="T58" i="64"/>
  <c r="T60" i="64"/>
  <c r="T56" i="64"/>
  <c r="T56" i="63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F12" authorId="0" shapeId="0" xr:uid="{11391196-B575-4B3C-A3B4-938E4240FB50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family val="2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family val="2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family val="2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family val="2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family val="2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family val="2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family val="2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family val="2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family val="2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family val="2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family val="2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family val="2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family val="2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E6" authorId="0" shapeId="0" xr:uid="{1634FDC4-3A5A-4404-A8F1-DEB00CB9ADB1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88C3FBC9-C5E1-4D0F-AB24-96D7FB48EC9F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G24" authorId="0" shapeId="0" xr:uid="{E40ABE6A-7EEA-406F-B3AF-D1294A302DD6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M26" authorId="0" shapeId="0" xr:uid="{7DE36A97-866B-4423-84E9-573EF30FAB3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D35BB508-6E25-44F2-9C3F-D89D0182192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0CAC2055-5630-43EA-B87E-965AF7CABBEA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8A7A1C79-293A-48E6-B8E1-9400F7537AC9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6915EDEB-B4B8-4D6E-A37B-394FB5859B9E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457DDC7-C988-4FFD-95A1-5FFA994600E7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J10" authorId="0" shapeId="0" xr:uid="{9E7A1E04-1489-4728-B65B-0753F3D9D04B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BCBFD0B5-DE0A-488B-A8FD-F508076EEAE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616FA063-6500-467E-AA53-6D6A262522A9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Q15" authorId="0" shapeId="0" xr:uid="{F5D76B8C-7B71-4DC6-BEED-84A0F632FD5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064DEA1-59BC-4910-B54D-8105987DC7E4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W17" authorId="0" shapeId="0" xr:uid="{1738A183-1313-4370-B8C5-79413B750E4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0B515996-71BF-4F64-B52E-E6938711F99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18" authorId="0" shapeId="0" xr:uid="{41768CBA-555C-4AEB-90AB-4B89CF6A3A50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C20" authorId="0" shapeId="0" xr:uid="{D0D1B6C3-A0BE-479C-9699-77E575E0C386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H21" authorId="0" shapeId="0" xr:uid="{1D29D6F1-0712-4206-84EF-B3F4184BBD64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64F48BFE-E5A3-4C69-9387-69CE99F62C8D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3" authorId="0" shapeId="0" xr:uid="{0F015E88-08B9-4FB4-AC15-2954763C340C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H23" authorId="0" shapeId="0" xr:uid="{6D4FAEFA-1058-4A61-9BA2-3B7125CCF98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N25" authorId="0" shapeId="0" xr:uid="{73647684-C940-48CD-A4F4-DFD05A734E3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CDA9259A-E2E7-4A52-A29D-234C1128BD28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43436DAC-0A16-4D35-98AB-3D511095634F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7" authorId="0" shapeId="0" xr:uid="{F587A4B2-618F-4166-BAAE-9B0229CB0B8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10D7205-6535-4026-8818-7C5B6FEA8C8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64A1D92C-492F-450E-A393-D843A3088436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76D8603D-7C26-4BA5-8A8D-CB2622DE507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J47" authorId="0" shapeId="0" xr:uid="{354CDF1D-4C16-4EC4-A091-6ADB337CF697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BF649402-CA16-4C24-9519-31282D57047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4E186DD8-B357-4E2B-B6A5-436DA2AA91AD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F84579AE-2B56-46F8-B4E9-21E427884F2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51" authorId="0" shapeId="0" xr:uid="{FF38B622-04FB-44FC-9B53-66EB9027B073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51" authorId="0" shapeId="0" xr:uid="{6E5770CC-B466-453D-B1DB-D57168FCC42E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G52" authorId="0" shapeId="0" xr:uid="{EE619BAC-CDF7-4D80-9785-3B5F0BCEA12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<sst xmlns="http://schemas.openxmlformats.org/spreadsheetml/2006/main" count="2587" uniqueCount="411">
  <si>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</si>
  <si>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</si>
  <si>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</si>
  <si>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</si>
  <si>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</si>
  <si>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</si>
  <si>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</si>
  <si>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</si>
  <si>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</si>
  <si>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</si>
  <si>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</si>
  <si>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</si>
  <si>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</si>
  <si>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</si>
  <si>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</si>
  <si>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</si>
  <si>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</si>
  <si>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</si>
  <si>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</si>
  <si>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</si>
  <si>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</si>
  <si>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</si>
  <si>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</si>
  <si>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</si>
  <si>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</si>
  <si>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</si>
  <si>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</si>
  <si>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</si>
  <si>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</si>
  <si>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</si>
  <si>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</si>
  <si>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</si>
  <si>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</si>
  <si>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</si>
  <si>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</si>
  <si>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</si>
  <si>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</si>
  <si>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</si>
  <si>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</si>
  <si>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</si>
  <si>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</si>
  <si>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</si>
  <si>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</si>
  <si>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</si>
  <si>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</si>
  <si>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</si>
  <si>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</si>
  <si>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</si>
  <si>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</si>
  <si>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</si>
  <si>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</si>
  <si>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</si>
  <si>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</si>
  <si>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</si>
  <si>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</si>
  <si>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</si>
  <si>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</si>
  <si>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</si>
  <si>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</si>
  <si>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</si>
  <si>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</si>
  <si>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</si>
  <si>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</si>
  <si>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</si>
  <si>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</si>
  <si>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</si>
  <si>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</si>
  <si>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</si>
  <si>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</si>
  <si>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</si>
  <si>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</si>
  <si>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</si>
  <si>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</si>
  <si>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</si>
  <si>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</si>
  <si>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TRỊNH THỊ THANH UYÊN</t>
  </si>
  <si>
    <t>NGUYỄN THANH NHU</t>
  </si>
  <si>
    <t>NGUYỄN THANH NGUYÊN</t>
  </si>
  <si>
    <t>THỦY HOÀNG DÂN</t>
  </si>
  <si>
    <t>NGHỈ PHÉP CP</t>
  </si>
  <si>
    <t>CHỦ NHẬT</t>
  </si>
  <si>
    <t>THÁNG 12.2024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</si>
  <si>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</si>
  <si>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</si>
  <si>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</si>
  <si>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</si>
  <si>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</si>
  <si>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</si>
  <si>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</si>
  <si>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</si>
  <si>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</si>
  <si>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</si>
  <si>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</si>
  <si>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</si>
  <si>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</si>
  <si>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</si>
  <si>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</si>
  <si>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</si>
  <si>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</si>
  <si>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</si>
  <si>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</si>
  <si>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</si>
  <si>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</si>
  <si>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</si>
  <si>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</si>
  <si>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</si>
  <si>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</si>
  <si>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</si>
  <si>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</si>
  <si>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QUÁCH TRUNG HIẾU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</si>
  <si>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</si>
  <si>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</si>
  <si>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</si>
  <si>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</si>
  <si>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</si>
  <si>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</si>
  <si>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</si>
  <si>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</si>
  <si>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</si>
  <si>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</si>
  <si>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</si>
  <si>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</si>
  <si>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</si>
  <si>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</si>
  <si>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</si>
  <si>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</si>
  <si>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</si>
  <si>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</si>
  <si>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</si>
  <si>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</si>
  <si>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</si>
  <si>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</si>
  <si>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</si>
  <si>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</si>
  <si>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</si>
  <si>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</si>
  <si>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</si>
  <si>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</si>
  <si>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</si>
  <si>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</si>
  <si>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</si>
  <si>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</si>
  <si>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</si>
  <si>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</si>
  <si>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</si>
  <si>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</si>
  <si>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</si>
  <si>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</si>
  <si>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</si>
  <si>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</si>
  <si>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</si>
  <si>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</si>
  <si>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</si>
  <si>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</si>
  <si>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</si>
  <si>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</si>
  <si>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</si>
  <si>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</si>
  <si>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</si>
  <si>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</si>
  <si>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</si>
  <si>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</si>
  <si>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</si>
  <si>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</si>
  <si>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</si>
  <si>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</si>
  <si>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</si>
  <si>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</si>
  <si>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</si>
  <si>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</si>
  <si>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</si>
  <si>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</si>
  <si>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</si>
  <si>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</si>
  <si>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</si>
  <si>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</si>
  <si>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</si>
  <si>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</si>
  <si>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</si>
  <si>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</si>
  <si>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</si>
  <si>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</si>
  <si>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</si>
  <si>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</si>
  <si>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</si>
  <si>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</si>
  <si>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</si>
  <si>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</si>
  <si>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</si>
  <si>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</si>
  <si>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</si>
  <si>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</si>
  <si>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</si>
  <si>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</si>
  <si>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</si>
  <si>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</si>
  <si>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</si>
  <si>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</si>
  <si>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</si>
  <si>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</si>
  <si>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</si>
  <si>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</si>
  <si>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</si>
  <si>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</si>
  <si>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</si>
  <si>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</si>
  <si>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</si>
  <si>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</si>
  <si>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</si>
  <si>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</si>
  <si>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</si>
  <si>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</si>
  <si>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</si>
  <si>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</si>
  <si>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</si>
  <si>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</si>
  <si>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</si>
  <si>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</si>
  <si>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</si>
  <si>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</si>
  <si>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</si>
  <si>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</si>
  <si>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</si>
  <si>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</si>
  <si>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</si>
  <si>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</si>
  <si>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</si>
  <si>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</si>
  <si>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</si>
  <si>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</si>
  <si>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</si>
  <si>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</si>
  <si>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</si>
  <si>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</si>
  <si>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</si>
  <si>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</si>
  <si>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</si>
  <si>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</si>
  <si>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THÁNG 01.2026</t>
  </si>
  <si>
    <t>THÁNG 02.2026</t>
  </si>
  <si>
    <t>THÁNG 03.2026</t>
  </si>
  <si>
    <t>THÁNG 04.2026</t>
  </si>
  <si>
    <t>THÁNG 05.2026</t>
  </si>
  <si>
    <t>THÁNG 06.2026</t>
  </si>
  <si>
    <t>THÁNG 07.2026</t>
  </si>
  <si>
    <t>THÁNG 08.2026</t>
  </si>
  <si>
    <t>THÁNG 09.2026</t>
  </si>
  <si>
    <t>THÁNG 10.2026</t>
  </si>
  <si>
    <t>THÁNG 11.2026</t>
  </si>
  <si>
    <t>THÁNG 12.2026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</si>
  <si>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</si>
  <si>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</si>
  <si>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</si>
  <si>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</si>
  <si>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</si>
  <si>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</si>
  <si>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</si>
  <si>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</si>
  <si>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</si>
  <si>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</si>
  <si>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</si>
  <si>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</si>
  <si>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</si>
  <si>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</si>
  <si>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11/02</t>
  </si>
  <si>
    <t>12/02</t>
  </si>
  <si>
    <t>13/02</t>
  </si>
  <si>
    <t>14/02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</si>
  <si>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</si>
  <si>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</si>
  <si>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</si>
  <si>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</si>
  <si>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</si>
  <si>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</si>
  <si>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</si>
  <si>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</si>
  <si>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26/02</t>
  </si>
  <si>
    <t>27/02</t>
  </si>
  <si>
    <t>28/02</t>
  </si>
  <si>
    <t>NGHỈ TẾT AL</t>
  </si>
  <si>
    <t>TL27-  KS61
ÂU CƠ</t>
  </si>
  <si>
    <t>KTN 72A 
 P702-ÂU CƠ</t>
  </si>
  <si>
    <t>KTN  73A1
LẦU 8 - AB1</t>
  </si>
  <si>
    <t>KTN  73A2
LẦU 8 - AB1</t>
  </si>
  <si>
    <t>KTN 72B 
 P702-ÂU CƠ</t>
  </si>
  <si>
    <t>KTN  73 B1
LẦU 8 - AB1</t>
  </si>
  <si>
    <t>KTN  73 B2
LẦU 8 - AB1</t>
  </si>
  <si>
    <t>TL27 - KS61
ÂU CƠ</t>
  </si>
  <si>
    <t>TL27- KS61
ÂU CƠ</t>
  </si>
  <si>
    <t>16.01 (AM-PM)
17.01 (AM)</t>
  </si>
  <si>
    <t>TL22 - 681
ÂU CƠ</t>
  </si>
  <si>
    <t>TL 02- TV47</t>
  </si>
  <si>
    <t>TL 02- TV47
NEW</t>
  </si>
  <si>
    <t>TL03 AG-K1-PC07-BV52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</si>
  <si>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</si>
  <si>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 xml:space="preserve"> TL01  DNa110 - DNa109
OFF</t>
  </si>
  <si>
    <t xml:space="preserve"> TL01  DNa110 - DNa109
NEW - ONL</t>
  </si>
  <si>
    <t>17.01 (AM)</t>
  </si>
  <si>
    <t>06.02 (PM)</t>
  </si>
  <si>
    <t>06.02 (AM-PM)</t>
  </si>
  <si>
    <t>02/03</t>
  </si>
  <si>
    <t>03/03</t>
  </si>
  <si>
    <t>04/03</t>
  </si>
  <si>
    <t>05/03</t>
  </si>
  <si>
    <t>06/03</t>
  </si>
  <si>
    <t>07/03</t>
  </si>
  <si>
    <t>09/03</t>
  </si>
  <si>
    <t>10/03</t>
  </si>
  <si>
    <t>11/03</t>
  </si>
  <si>
    <t>12/03</t>
  </si>
  <si>
    <t>13/03</t>
  </si>
  <si>
    <t>14/03</t>
  </si>
  <si>
    <t>16/03</t>
  </si>
  <si>
    <t>17/03</t>
  </si>
  <si>
    <t>18/03</t>
  </si>
  <si>
    <t>19/03</t>
  </si>
  <si>
    <t>20/03</t>
  </si>
  <si>
    <t>21/03</t>
  </si>
  <si>
    <t>23/03</t>
  </si>
  <si>
    <t>24/03</t>
  </si>
  <si>
    <t>25/03</t>
  </si>
  <si>
    <t>26/03</t>
  </si>
  <si>
    <t>27/03</t>
  </si>
  <si>
    <t>28/03</t>
  </si>
  <si>
    <t>TL41 - LHS27+ LHS26</t>
  </si>
  <si>
    <t>TL04 - E677 + TCVĐ</t>
  </si>
  <si>
    <t>TL29 - GXC17+TCVĐ
ÂU CƠ</t>
  </si>
  <si>
    <t>TL03 AG-K1-PC07-BV52</t>
  </si>
  <si>
    <t>26.02 (AM-PM)</t>
  </si>
  <si>
    <t>24.02 (PM)</t>
  </si>
  <si>
    <t>TL04- BT35</t>
  </si>
  <si>
    <t>TL04- BT35
NEW</t>
  </si>
  <si>
    <t>26.02 (PM)</t>
  </si>
  <si>
    <t>TL42 - E674
505 - ÂU CƠ</t>
  </si>
  <si>
    <t>TL08 - 683 &amp; TL09 - 684
NEW</t>
  </si>
  <si>
    <t>TL08 - 683 &amp; TL09 - 684</t>
  </si>
  <si>
    <t>07.03 (AM)</t>
  </si>
  <si>
    <t>TL26 - TK21
NEW</t>
  </si>
  <si>
    <t>TL 06- NH4
NEW</t>
  </si>
  <si>
    <t xml:space="preserve">KTN  74A -  P201-24AB
NEW </t>
  </si>
  <si>
    <t xml:space="preserve">KTN  74B -  P201-24AB
NEW </t>
  </si>
  <si>
    <t xml:space="preserve">KTN 75A - P301-ÂU CƠ
NEW </t>
  </si>
  <si>
    <t xml:space="preserve">KTN 75B - P301-ÂU CƠ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</si>
  <si>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10/03/2026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</si>
  <si>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KTN  74A 
LẦU 8 - AB1</t>
  </si>
  <si>
    <t>KTN 75A 
702-ÂU CƠ</t>
  </si>
  <si>
    <t>KTN  74B 
LẦU 8 - AB1</t>
  </si>
  <si>
    <t>KTN 75B - 
702 - ÂU CƠ</t>
  </si>
  <si>
    <t>TL26 - TK21</t>
  </si>
  <si>
    <t>TL 06- NH4</t>
  </si>
  <si>
    <t>TL11 - 678 
P402 - ÂU CƠ</t>
  </si>
  <si>
    <t>TL18 - E679 
P405 - ÂU CƠ</t>
  </si>
  <si>
    <t>TL01 - E685
ÂU CƠ</t>
  </si>
  <si>
    <t>TL42 - E674+TCVĐ
ÂU CƠ</t>
  </si>
  <si>
    <t>TL07 - E686
ÂU CƠ</t>
  </si>
  <si>
    <t>TL02 - DNa111</t>
  </si>
  <si>
    <t>TL03 - DNa112</t>
  </si>
  <si>
    <t>TL02 - DNa111
OFF</t>
  </si>
  <si>
    <t>TL03 - DNa112
OFF</t>
  </si>
  <si>
    <t>23.03 (AM)
28.03 (AM)</t>
  </si>
  <si>
    <t>TL10 - GXC18
ÂU CƠ</t>
  </si>
  <si>
    <t>TL 05 - BD64+AG03</t>
  </si>
  <si>
    <t>TL 06 -NP1-ST17 
OFF</t>
  </si>
  <si>
    <t>TL08 - GỘP</t>
  </si>
  <si>
    <t>TL09 - 683+684</t>
  </si>
  <si>
    <t>10.04 (AM-PM)
11.04 (AM)</t>
  </si>
  <si>
    <t>NGUYỄN VĂN DUY</t>
  </si>
  <si>
    <t>06.04 (AM-PM)</t>
  </si>
  <si>
    <t>27/04</t>
  </si>
  <si>
    <t>28/04</t>
  </si>
  <si>
    <t>29/04</t>
  </si>
  <si>
    <t>30/04</t>
  </si>
  <si>
    <t>01/05</t>
  </si>
  <si>
    <t>02/05</t>
  </si>
  <si>
    <t>04/05</t>
  </si>
  <si>
    <t>05/05</t>
  </si>
  <si>
    <t>06/05</t>
  </si>
  <si>
    <t>07/05</t>
  </si>
  <si>
    <t>08/05</t>
  </si>
  <si>
    <t>09/05</t>
  </si>
  <si>
    <t>11/05</t>
  </si>
  <si>
    <t>12/05</t>
  </si>
  <si>
    <t>13/05</t>
  </si>
  <si>
    <t>14/05</t>
  </si>
  <si>
    <t>15/05</t>
  </si>
  <si>
    <t>16/05</t>
  </si>
  <si>
    <t>18/05</t>
  </si>
  <si>
    <t>19/05</t>
  </si>
  <si>
    <t>20/05</t>
  </si>
  <si>
    <t>21/05</t>
  </si>
  <si>
    <t>22/05</t>
  </si>
  <si>
    <t>23/05</t>
  </si>
  <si>
    <t>KTN77A
LẦU 8-AB1</t>
  </si>
  <si>
    <t>KTN77B
LẦU 8-AB1</t>
  </si>
  <si>
    <t>KTN76A 
 P702-ÂU CƠ</t>
  </si>
  <si>
    <t>KTN76B 
 P702-ÂU CƠ</t>
  </si>
  <si>
    <t>TL19 - KS63.1
NEW</t>
  </si>
  <si>
    <t>TL24 - KS63.2
NEW</t>
  </si>
  <si>
    <t>TL07 - TV48</t>
  </si>
  <si>
    <t>TL17 - E688
NEW</t>
  </si>
  <si>
    <t>TL13 - E687
NEW</t>
  </si>
  <si>
    <t>TL20 - E689
NEW</t>
  </si>
  <si>
    <t>TL23 - E690 
NEW</t>
  </si>
  <si>
    <t>TL 09 - VL88</t>
  </si>
  <si>
    <t>TL 08 - ST20
OFF - NEW</t>
  </si>
  <si>
    <t>TL 09 - VL88
NEW</t>
  </si>
  <si>
    <t xml:space="preserve">TL 08 - ST20
OFF </t>
  </si>
  <si>
    <t>TL43 - E675 
ÂU CƠ</t>
  </si>
  <si>
    <t>TL14 - GXC19 - ÂU CƠ
NEW - BUỔI 5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</si>
  <si>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29/04/2026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</si>
  <si>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r>
      <rPr>
        <b/>
        <sz val="24"/>
        <color theme="1"/>
        <rFont val="Verdana"/>
        <family val="2"/>
      </rPr>
      <t>CƠ SỞ ẤP BẮC (LẦU 08-SÂN THƯỢNG) - ÂU CƠ (LẦU 6-P.602)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</si>
</sst>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2" fillId="0" borderId="0"/>
  </cellStyleXfs>
  <cellXfs count="385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4" xfId="0" applyBorder="1"/>
    <xf numFmtId="0" fontId="22" fillId="0" borderId="4" xfId="0" applyFont="1" applyBorder="1"/>
    <xf numFmtId="0" fontId="22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4" xfId="0" applyBorder="1" applyAlignment="1">
      <alignment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7" fillId="10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23" borderId="9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23" borderId="10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4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9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14" borderId="29" xfId="0" quotePrefix="1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 wrapText="1"/>
    </xf>
    <xf numFmtId="0" fontId="12" fillId="24" borderId="30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/>
    </xf>
    <xf numFmtId="0" fontId="12" fillId="5" borderId="34" xfId="0" quotePrefix="1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 wrapText="1"/>
    </xf>
    <xf numFmtId="0" fontId="12" fillId="25" borderId="3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3" fillId="5" borderId="30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14" borderId="36" xfId="0" quotePrefix="1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0" fontId="33" fillId="5" borderId="37" xfId="0" applyFont="1" applyFill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/>
    </xf>
    <xf numFmtId="0" fontId="7" fillId="4" borderId="41" xfId="0" quotePrefix="1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4" xfId="0" quotePrefix="1" applyFont="1" applyFill="1" applyBorder="1" applyAlignment="1">
      <alignment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34" fillId="5" borderId="31" xfId="0" applyFont="1" applyFill="1" applyBorder="1" applyAlignment="1">
      <alignment horizontal="center" vertical="center" wrapText="1"/>
    </xf>
    <xf numFmtId="0" fontId="12" fillId="19" borderId="30" xfId="0" applyFont="1" applyFill="1" applyBorder="1" applyAlignment="1">
      <alignment horizontal="center" vertical="center" wrapText="1"/>
    </xf>
    <xf numFmtId="0" fontId="12" fillId="19" borderId="30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12" fillId="13" borderId="30" xfId="0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horizontal="center" vertical="center" wrapText="1"/>
    </xf>
    <xf numFmtId="0" fontId="31" fillId="20" borderId="5" xfId="0" applyFont="1" applyFill="1" applyBorder="1" applyAlignment="1">
      <alignment horizontal="center" wrapText="1"/>
    </xf>
    <xf numFmtId="0" fontId="13" fillId="5" borderId="30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/>
    </xf>
    <xf numFmtId="0" fontId="33" fillId="5" borderId="47" xfId="0" applyFont="1" applyFill="1" applyBorder="1" applyAlignment="1">
      <alignment horizontal="center" vertical="center"/>
    </xf>
    <xf numFmtId="0" fontId="34" fillId="5" borderId="50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34" fillId="5" borderId="53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4" fillId="5" borderId="5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7" fillId="4" borderId="54" xfId="0" quotePrefix="1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25" borderId="4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7" borderId="52" xfId="0" quotePrefix="1" applyFont="1" applyFill="1" applyBorder="1" applyAlignment="1">
      <alignment vertical="center"/>
    </xf>
    <xf numFmtId="0" fontId="11" fillId="7" borderId="51" xfId="0" quotePrefix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2" fillId="16" borderId="30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4" xfId="0" applyFont="1" applyFill="1" applyBorder="1" applyAlignment="1">
      <alignment horizontal="center" vertical="center" wrapText="1"/>
    </xf>
    <xf numFmtId="0" fontId="11" fillId="7" borderId="3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13" borderId="30" xfId="0" applyFont="1" applyFill="1" applyBorder="1" applyAlignment="1">
      <alignment horizontal="center" vertical="center"/>
    </xf>
    <xf numFmtId="0" fontId="12" fillId="13" borderId="3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30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4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30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 wrapText="1"/>
    </xf>
    <xf numFmtId="0" fontId="12" fillId="25" borderId="43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7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4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7" xfId="0" applyBorder="1"/>
    <xf numFmtId="0" fontId="27" fillId="5" borderId="9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30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1" xfId="0" applyFont="1" applyFill="1" applyBorder="1" applyAlignment="1">
      <alignment horizontal="center" vertical="center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0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12" fillId="19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8" xfId="0" applyBorder="1"/>
    <xf numFmtId="0" fontId="30" fillId="5" borderId="15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 wrapText="1"/>
    </xf>
    <xf numFmtId="0" fontId="30" fillId="9" borderId="9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3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 wrapText="1"/>
    </xf>
    <xf numFmtId="16" fontId="30" fillId="9" borderId="10" xfId="0" applyNumberFormat="1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/>
    </xf>
    <xf numFmtId="0" fontId="12" fillId="25" borderId="33" xfId="0" applyFont="1" applyFill="1" applyBorder="1" applyAlignment="1">
      <alignment horizontal="center" vertical="center"/>
    </xf>
    <xf numFmtId="0" fontId="12" fillId="25" borderId="23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14" fontId="17" fillId="0" borderId="22" xfId="0" quotePrefix="1" applyNumberFormat="1" applyFont="1" applyBorder="1" applyAlignment="1">
      <alignment horizontal="center" vertical="center"/>
    </xf>
    <xf numFmtId="0" fontId="28" fillId="21" borderId="22" xfId="0" applyFont="1" applyFill="1" applyBorder="1" applyAlignment="1">
      <alignment horizontal="center" vertical="center"/>
    </xf>
    <xf numFmtId="0" fontId="29" fillId="26" borderId="11" xfId="0" applyFont="1" applyFill="1" applyBorder="1" applyAlignment="1">
      <alignment horizontal="center" vertical="center" wrapText="1"/>
    </xf>
    <xf numFmtId="0" fontId="12" fillId="16" borderId="34" xfId="0" applyFont="1" applyFill="1" applyBorder="1" applyAlignment="1">
      <alignment horizontal="center" vertical="center"/>
    </xf>
    <xf numFmtId="0" fontId="18" fillId="5" borderId="0" xfId="0" applyFont="1" applyFill="1"/>
    <xf numFmtId="0" fontId="28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9" fillId="5" borderId="12" xfId="0" applyFont="1" applyFill="1" applyBorder="1" applyAlignment="1">
      <alignment vertical="center" wrapText="1"/>
    </xf>
    <xf numFmtId="0" fontId="29" fillId="5" borderId="13" xfId="0" applyFont="1" applyFill="1" applyBorder="1" applyAlignment="1">
      <alignment vertical="center" wrapText="1"/>
    </xf>
    <xf numFmtId="0" fontId="29" fillId="5" borderId="14" xfId="0" applyFont="1" applyFill="1" applyBorder="1" applyAlignment="1">
      <alignment vertical="center" wrapText="1"/>
    </xf>
    <xf numFmtId="0" fontId="28" fillId="21" borderId="9" xfId="0" applyFont="1" applyFill="1" applyBorder="1" applyAlignment="1">
      <alignment horizontal="center" vertical="center"/>
    </xf>
    <xf numFmtId="0" fontId="29" fillId="9" borderId="15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16" fontId="30" fillId="9" borderId="11" xfId="0" applyNumberFormat="1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12" fillId="25" borderId="60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1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0" borderId="0" xfId="0" applyFont="1"/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5" borderId="30" xfId="0" quotePrefix="1" applyFont="1" applyFill="1" applyBorder="1" applyAlignment="1">
      <alignment horizontal="center" vertical="center" wrapText="1"/>
    </xf>
    <xf numFmtId="0" fontId="12" fillId="13" borderId="34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19" borderId="29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12" fillId="19" borderId="4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24" xfId="0" quotePrefix="1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14" borderId="29" xfId="0" quotePrefix="1" applyFont="1" applyFill="1" applyBorder="1" applyAlignment="1">
      <alignment horizontal="center" vertical="center"/>
    </xf>
    <xf numFmtId="0" fontId="11" fillId="14" borderId="33" xfId="0" quotePrefix="1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7" borderId="29" xfId="0" quotePrefix="1" applyFont="1" applyFill="1" applyBorder="1" applyAlignment="1">
      <alignment horizontal="center" vertical="center"/>
    </xf>
    <xf numFmtId="0" fontId="11" fillId="7" borderId="33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quotePrefix="1" applyFont="1" applyFill="1" applyBorder="1" applyAlignment="1">
      <alignment horizontal="center" vertical="center"/>
    </xf>
    <xf numFmtId="0" fontId="7" fillId="4" borderId="57" xfId="0" quotePrefix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center" vertical="center" wrapText="1"/>
    </xf>
    <xf numFmtId="0" fontId="30" fillId="5" borderId="11" xfId="0" quotePrefix="1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22" xfId="0" quotePrefix="1" applyNumberFormat="1" applyFont="1" applyFill="1" applyBorder="1" applyAlignment="1">
      <alignment horizontal="center" vertical="center"/>
    </xf>
    <xf numFmtId="0" fontId="28" fillId="21" borderId="10" xfId="0" applyFont="1" applyFill="1" applyBorder="1" applyAlignment="1">
      <alignment horizontal="center" vertical="center"/>
    </xf>
    <xf numFmtId="0" fontId="28" fillId="21" borderId="22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22" xfId="0" quotePrefix="1" applyNumberFormat="1" applyFont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5" fillId="22" borderId="12" xfId="0" applyFont="1" applyFill="1" applyBorder="1" applyAlignment="1">
      <alignment horizontal="center" vertical="center"/>
    </xf>
    <xf numFmtId="0" fontId="25" fillId="22" borderId="13" xfId="0" applyFont="1" applyFill="1" applyBorder="1" applyAlignment="1">
      <alignment horizontal="center" vertical="center"/>
    </xf>
    <xf numFmtId="0" fontId="25" fillId="22" borderId="14" xfId="0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26" fillId="10" borderId="13" xfId="0" applyFont="1" applyFill="1" applyBorder="1" applyAlignment="1">
      <alignment horizontal="center" vertical="center"/>
    </xf>
    <xf numFmtId="0" fontId="26" fillId="10" borderId="14" xfId="0" applyFont="1" applyFill="1" applyBorder="1" applyAlignment="1">
      <alignment horizontal="center" vertical="center"/>
    </xf>
    <xf numFmtId="0" fontId="26" fillId="23" borderId="12" xfId="0" applyFont="1" applyFill="1" applyBorder="1" applyAlignment="1">
      <alignment horizontal="center" vertical="center"/>
    </xf>
    <xf numFmtId="0" fontId="26" fillId="23" borderId="13" xfId="0" applyFont="1" applyFill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0" fontId="28" fillId="23" borderId="10" xfId="0" applyFont="1" applyFill="1" applyBorder="1" applyAlignment="1">
      <alignment horizontal="center" vertical="center"/>
    </xf>
    <xf numFmtId="0" fontId="28" fillId="23" borderId="11" xfId="0" applyFont="1" applyFill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28" fillId="21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6" fillId="21" borderId="12" xfId="0" applyFont="1" applyFill="1" applyBorder="1" applyAlignment="1">
      <alignment horizontal="center" vertical="center"/>
    </xf>
    <xf numFmtId="0" fontId="26" fillId="21" borderId="13" xfId="0" applyFont="1" applyFill="1" applyBorder="1" applyAlignment="1">
      <alignment horizontal="center" vertical="center"/>
    </xf>
    <xf numFmtId="0" fontId="26" fillId="21" borderId="14" xfId="0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30" fillId="5" borderId="22" xfId="0" quotePrefix="1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14" fontId="17" fillId="0" borderId="25" xfId="0" quotePrefix="1" applyNumberFormat="1" applyFont="1" applyBorder="1" applyAlignment="1">
      <alignment horizontal="center" vertical="center"/>
    </xf>
    <xf numFmtId="14" fontId="17" fillId="0" borderId="27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6" fillId="5" borderId="59" xfId="0" applyFont="1" applyFill="1" applyBorder="1" applyAlignment="1">
      <alignment horizontal="center" vertical="center" wrapText="1"/>
    </xf>
    <xf numFmtId="0" fontId="38" fillId="5" borderId="59" xfId="0" quotePrefix="1" applyFont="1" applyFill="1" applyBorder="1" applyAlignment="1">
      <alignment horizontal="center" vertical="center" wrapText="1"/>
    </xf>
    <xf numFmtId="0" fontId="38" fillId="5" borderId="59" xfId="0" applyFont="1" applyFill="1" applyBorder="1" applyAlignment="1">
      <alignment horizontal="center" vertical="center" wrapText="1"/>
    </xf>
    <xf numFmtId="0" fontId="28" fillId="10" borderId="22" xfId="0" applyFont="1" applyFill="1" applyBorder="1" applyAlignment="1">
      <alignment horizontal="center" vertical="center"/>
    </xf>
    <xf numFmtId="0" fontId="28" fillId="23" borderId="22" xfId="0" applyFont="1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9" t="s">
        <v>225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1"/>
    </row>
    <row r="2" spans="1:25" s="1" customFormat="1" ht="64.5" customHeight="1" x14ac:dyDescent="0.25">
      <c r="A2" s="302" t="s">
        <v>149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304" t="s">
        <v>0</v>
      </c>
      <c r="P2" s="305"/>
      <c r="Q2" s="305"/>
      <c r="R2" s="305"/>
      <c r="S2" s="305"/>
      <c r="T2" s="305"/>
      <c r="U2" s="305"/>
      <c r="V2" s="305"/>
      <c r="W2" s="305"/>
      <c r="X2" s="305"/>
      <c r="Y2"/>
    </row>
    <row r="3" spans="1:25" ht="20.25" thickBot="1" x14ac:dyDescent="0.3">
      <c r="A3" s="306" t="s">
        <v>1</v>
      </c>
      <c r="B3" s="307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08" t="s">
        <v>1</v>
      </c>
      <c r="P3" s="30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3" t="s">
        <v>13</v>
      </c>
      <c r="B4" s="295" t="s">
        <v>173</v>
      </c>
      <c r="C4" s="98"/>
      <c r="D4" s="98"/>
      <c r="E4" s="98"/>
      <c r="F4" s="98"/>
      <c r="G4" s="98"/>
      <c r="H4" s="50"/>
      <c r="I4" s="100"/>
      <c r="J4" s="98"/>
      <c r="K4" s="89"/>
      <c r="L4" s="90"/>
      <c r="M4" s="89"/>
      <c r="N4" s="102"/>
      <c r="O4" s="296" t="s">
        <v>13</v>
      </c>
      <c r="P4" s="298" t="s">
        <v>173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1.25" customHeight="1" thickBot="1" x14ac:dyDescent="0.3">
      <c r="A5" s="294"/>
      <c r="B5" s="295"/>
      <c r="C5" s="195"/>
      <c r="D5" s="104"/>
      <c r="E5" s="103" t="s">
        <v>127</v>
      </c>
      <c r="F5" s="103" t="s">
        <v>16</v>
      </c>
      <c r="G5" s="104"/>
      <c r="H5" s="104"/>
      <c r="I5" s="103" t="s">
        <v>124</v>
      </c>
      <c r="J5" s="220" t="s">
        <v>17</v>
      </c>
      <c r="K5" s="200" t="s">
        <v>140</v>
      </c>
      <c r="L5" s="200" t="s">
        <v>17</v>
      </c>
      <c r="M5" s="6"/>
      <c r="N5" s="165"/>
      <c r="O5" s="297"/>
      <c r="P5" s="298"/>
      <c r="Q5" s="104"/>
      <c r="R5" s="149"/>
      <c r="S5" s="6"/>
      <c r="T5" s="7"/>
      <c r="U5" s="108" t="s">
        <v>185</v>
      </c>
      <c r="V5" s="218" t="s">
        <v>15</v>
      </c>
      <c r="W5" s="108" t="s">
        <v>186</v>
      </c>
      <c r="X5" s="109" t="s">
        <v>15</v>
      </c>
      <c r="Y5"/>
    </row>
    <row r="6" spans="1:25" s="8" customFormat="1" ht="36.75" customHeight="1" thickTop="1" thickBot="1" x14ac:dyDescent="0.3">
      <c r="A6" s="310" t="s">
        <v>18</v>
      </c>
      <c r="B6" s="312" t="s">
        <v>82</v>
      </c>
      <c r="C6" s="130" t="s">
        <v>144</v>
      </c>
      <c r="D6" s="97" t="s">
        <v>17</v>
      </c>
      <c r="E6" s="202" t="s">
        <v>138</v>
      </c>
      <c r="F6" s="131" t="s">
        <v>17</v>
      </c>
      <c r="G6" s="85" t="s">
        <v>153</v>
      </c>
      <c r="H6" s="86" t="s">
        <v>17</v>
      </c>
      <c r="I6" s="98"/>
      <c r="J6" s="99"/>
      <c r="K6" s="100"/>
      <c r="L6" s="100"/>
      <c r="M6" s="98"/>
      <c r="N6" s="150"/>
      <c r="O6" s="296" t="s">
        <v>18</v>
      </c>
      <c r="P6" s="315" t="s">
        <v>82</v>
      </c>
      <c r="Q6" s="174"/>
      <c r="R6" s="99"/>
      <c r="S6" s="98"/>
      <c r="T6" s="99"/>
      <c r="U6" s="100"/>
      <c r="V6" s="101"/>
      <c r="W6" s="190" t="s">
        <v>197</v>
      </c>
      <c r="X6" s="191" t="s">
        <v>15</v>
      </c>
      <c r="Y6"/>
    </row>
    <row r="7" spans="1:25" s="8" customFormat="1" ht="40.5" customHeight="1" thickTop="1" thickBot="1" x14ac:dyDescent="0.3">
      <c r="A7" s="311"/>
      <c r="B7" s="313"/>
      <c r="C7" s="104"/>
      <c r="D7" s="201"/>
      <c r="E7" s="190" t="s">
        <v>175</v>
      </c>
      <c r="F7" s="191" t="s">
        <v>16</v>
      </c>
      <c r="G7" s="214" t="s">
        <v>108</v>
      </c>
      <c r="H7" s="131" t="s">
        <v>16</v>
      </c>
      <c r="I7" s="104"/>
      <c r="J7" s="7"/>
      <c r="K7" s="104"/>
      <c r="L7" s="105"/>
      <c r="M7" s="107"/>
      <c r="N7" s="149"/>
      <c r="O7" s="314"/>
      <c r="P7" s="316"/>
      <c r="Q7" s="108" t="s">
        <v>148</v>
      </c>
      <c r="R7" s="218" t="s">
        <v>114</v>
      </c>
      <c r="S7" s="198" t="s">
        <v>191</v>
      </c>
      <c r="T7" s="198" t="s">
        <v>15</v>
      </c>
      <c r="U7" s="104"/>
      <c r="V7" s="105"/>
      <c r="W7" s="108" t="s">
        <v>156</v>
      </c>
      <c r="X7" s="135" t="s">
        <v>114</v>
      </c>
      <c r="Y7" s="242"/>
    </row>
    <row r="8" spans="1:25" s="8" customFormat="1" ht="42" customHeight="1" thickTop="1" x14ac:dyDescent="0.25">
      <c r="A8" s="294" t="s">
        <v>20</v>
      </c>
      <c r="B8" s="295" t="s">
        <v>83</v>
      </c>
      <c r="C8" s="96" t="s">
        <v>157</v>
      </c>
      <c r="D8" s="97" t="s">
        <v>16</v>
      </c>
      <c r="E8" s="100"/>
      <c r="F8" s="98"/>
      <c r="G8" s="98"/>
      <c r="H8" s="98"/>
      <c r="I8" s="210" t="s">
        <v>163</v>
      </c>
      <c r="J8" s="134" t="s">
        <v>16</v>
      </c>
      <c r="K8" s="50"/>
      <c r="L8" s="51"/>
      <c r="M8" s="99"/>
      <c r="N8" s="69"/>
      <c r="O8" s="297" t="s">
        <v>20</v>
      </c>
      <c r="P8" s="298" t="s">
        <v>83</v>
      </c>
      <c r="Q8" s="87" t="s">
        <v>187</v>
      </c>
      <c r="R8" s="88" t="s">
        <v>15</v>
      </c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294"/>
      <c r="B9" s="313"/>
      <c r="C9" s="198" t="s">
        <v>162</v>
      </c>
      <c r="D9" s="198" t="s">
        <v>17</v>
      </c>
      <c r="E9" s="104"/>
      <c r="F9" s="105"/>
      <c r="G9" s="195"/>
      <c r="H9" s="104"/>
      <c r="I9" s="104"/>
      <c r="J9" s="104"/>
      <c r="K9" s="103" t="s">
        <v>145</v>
      </c>
      <c r="L9" s="103" t="s">
        <v>17</v>
      </c>
      <c r="M9" s="49"/>
      <c r="N9" s="49"/>
      <c r="O9" s="297"/>
      <c r="P9" s="298"/>
      <c r="Q9" s="104"/>
      <c r="R9" s="105"/>
      <c r="S9" s="84"/>
      <c r="T9" s="7"/>
      <c r="U9" s="104"/>
      <c r="V9" s="104"/>
      <c r="W9" s="108" t="s">
        <v>186</v>
      </c>
      <c r="X9" s="108" t="s">
        <v>198</v>
      </c>
      <c r="Y9"/>
    </row>
    <row r="10" spans="1:25" s="8" customFormat="1" ht="47.25" customHeight="1" thickTop="1" x14ac:dyDescent="0.25">
      <c r="A10" s="310" t="s">
        <v>22</v>
      </c>
      <c r="B10" s="312" t="s">
        <v>84</v>
      </c>
      <c r="C10" s="98"/>
      <c r="D10" s="7"/>
      <c r="E10" s="98"/>
      <c r="F10" s="50"/>
      <c r="G10" s="98"/>
      <c r="H10" s="7"/>
      <c r="I10" s="202" t="s">
        <v>159</v>
      </c>
      <c r="J10" s="131" t="s">
        <v>16</v>
      </c>
      <c r="K10" s="50"/>
      <c r="L10" s="99"/>
      <c r="M10" s="98"/>
      <c r="N10" s="150"/>
      <c r="O10" s="296" t="s">
        <v>22</v>
      </c>
      <c r="P10" s="315" t="s">
        <v>84</v>
      </c>
      <c r="Q10" s="98"/>
      <c r="R10" s="100"/>
      <c r="S10" s="98"/>
      <c r="T10" s="99"/>
      <c r="U10" s="100"/>
      <c r="V10" s="101"/>
      <c r="W10" s="237" t="s">
        <v>185</v>
      </c>
      <c r="X10" s="87" t="s">
        <v>198</v>
      </c>
      <c r="Y10"/>
    </row>
    <row r="11" spans="1:25" s="8" customFormat="1" ht="36.75" customHeight="1" thickBot="1" x14ac:dyDescent="0.3">
      <c r="A11" s="311"/>
      <c r="B11" s="313"/>
      <c r="C11" s="248" t="s">
        <v>117</v>
      </c>
      <c r="D11" s="103" t="s">
        <v>17</v>
      </c>
      <c r="E11" s="230" t="s">
        <v>182</v>
      </c>
      <c r="F11" s="191" t="s">
        <v>16</v>
      </c>
      <c r="G11" s="104"/>
      <c r="H11" s="105"/>
      <c r="I11" s="205" t="s">
        <v>174</v>
      </c>
      <c r="J11" s="206" t="s">
        <v>17</v>
      </c>
      <c r="K11" s="104"/>
      <c r="L11" s="104"/>
      <c r="M11" s="104"/>
      <c r="N11" s="104"/>
      <c r="O11" s="314"/>
      <c r="P11" s="316"/>
      <c r="Q11" s="6"/>
      <c r="R11" s="49"/>
      <c r="S11" s="198" t="s">
        <v>191</v>
      </c>
      <c r="T11" s="198" t="s">
        <v>15</v>
      </c>
      <c r="U11" s="108" t="s">
        <v>155</v>
      </c>
      <c r="V11" s="218" t="s">
        <v>114</v>
      </c>
      <c r="W11" s="195"/>
      <c r="X11" s="136"/>
      <c r="Y11"/>
    </row>
    <row r="12" spans="1:25" s="8" customFormat="1" ht="39" customHeight="1" thickTop="1" x14ac:dyDescent="0.25">
      <c r="A12" s="294" t="s">
        <v>23</v>
      </c>
      <c r="B12" s="295" t="s">
        <v>85</v>
      </c>
      <c r="C12" s="130" t="s">
        <v>119</v>
      </c>
      <c r="D12" s="131" t="s">
        <v>16</v>
      </c>
      <c r="E12" s="96" t="s">
        <v>139</v>
      </c>
      <c r="F12" s="97" t="s">
        <v>16</v>
      </c>
      <c r="G12" s="98"/>
      <c r="H12" s="99"/>
      <c r="I12" s="219" t="s">
        <v>135</v>
      </c>
      <c r="J12" s="219" t="s">
        <v>16</v>
      </c>
      <c r="K12" s="110"/>
      <c r="L12" s="110"/>
      <c r="M12" s="66"/>
      <c r="N12" s="99"/>
      <c r="O12" s="297" t="s">
        <v>23</v>
      </c>
      <c r="P12" s="298" t="s">
        <v>85</v>
      </c>
      <c r="Q12" s="237" t="s">
        <v>187</v>
      </c>
      <c r="R12" s="237" t="s">
        <v>198</v>
      </c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294"/>
      <c r="B13" s="313"/>
      <c r="C13" s="104"/>
      <c r="D13" s="7"/>
      <c r="E13" s="195"/>
      <c r="F13" s="104"/>
      <c r="G13" s="214" t="s">
        <v>110</v>
      </c>
      <c r="H13" s="249" t="s">
        <v>17</v>
      </c>
      <c r="I13" s="200" t="s">
        <v>116</v>
      </c>
      <c r="J13" s="200" t="s">
        <v>17</v>
      </c>
      <c r="K13" s="104"/>
      <c r="L13" s="104"/>
      <c r="M13" s="6"/>
      <c r="N13" s="6"/>
      <c r="O13" s="297"/>
      <c r="P13" s="298"/>
      <c r="Q13" s="179"/>
      <c r="R13" s="201"/>
      <c r="S13" s="6"/>
      <c r="T13" s="7"/>
      <c r="U13" s="108" t="s">
        <v>196</v>
      </c>
      <c r="V13" s="218" t="s">
        <v>15</v>
      </c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86</v>
      </c>
      <c r="C14" s="98"/>
      <c r="D14" s="99"/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86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7" t="s">
        <v>1</v>
      </c>
      <c r="B16" s="318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17" t="s">
        <v>1</v>
      </c>
      <c r="P16" s="319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294" t="s">
        <v>13</v>
      </c>
      <c r="B17" s="295" t="s">
        <v>96</v>
      </c>
      <c r="C17" s="98"/>
      <c r="D17" s="100"/>
      <c r="E17" s="98"/>
      <c r="F17" s="100"/>
      <c r="G17" s="98"/>
      <c r="H17" s="50"/>
      <c r="I17" s="98"/>
      <c r="J17" s="100"/>
      <c r="K17" s="91"/>
      <c r="L17" s="90"/>
      <c r="M17" s="89"/>
      <c r="N17" s="167"/>
      <c r="O17" s="297" t="s">
        <v>13</v>
      </c>
      <c r="P17" s="298" t="s">
        <v>96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294"/>
      <c r="B18" s="313"/>
      <c r="C18" s="50"/>
      <c r="D18" s="6"/>
      <c r="E18" s="103" t="s">
        <v>118</v>
      </c>
      <c r="F18" s="103" t="s">
        <v>17</v>
      </c>
      <c r="G18" s="240"/>
      <c r="H18" s="105"/>
      <c r="I18" s="85" t="s">
        <v>133</v>
      </c>
      <c r="J18" s="86" t="s">
        <v>17</v>
      </c>
      <c r="K18" s="85" t="s">
        <v>120</v>
      </c>
      <c r="L18" s="86" t="s">
        <v>17</v>
      </c>
      <c r="M18" s="6"/>
      <c r="N18" s="7"/>
      <c r="O18" s="297"/>
      <c r="P18" s="298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7.25" customHeight="1" thickTop="1" thickBot="1" x14ac:dyDescent="0.3">
      <c r="A19" s="310" t="s">
        <v>18</v>
      </c>
      <c r="B19" s="312" t="s">
        <v>87</v>
      </c>
      <c r="C19" s="96" t="s">
        <v>158</v>
      </c>
      <c r="D19" s="131" t="s">
        <v>15</v>
      </c>
      <c r="E19" s="98"/>
      <c r="F19" s="99"/>
      <c r="G19" s="6"/>
      <c r="H19" s="50"/>
      <c r="I19" s="98"/>
      <c r="J19" s="98"/>
      <c r="K19" s="98"/>
      <c r="L19" s="99"/>
      <c r="M19" s="98"/>
      <c r="N19" s="150"/>
      <c r="O19" s="296" t="s">
        <v>18</v>
      </c>
      <c r="P19" s="315" t="s">
        <v>87</v>
      </c>
      <c r="Q19" s="253"/>
      <c r="R19" s="114"/>
      <c r="S19" s="114"/>
      <c r="T19" s="114"/>
      <c r="U19" s="100"/>
      <c r="V19" s="101"/>
      <c r="W19" s="89"/>
      <c r="X19" s="102"/>
      <c r="Y19" s="207"/>
    </row>
    <row r="20" spans="1:35" s="8" customFormat="1" ht="46.5" customHeight="1" thickTop="1" thickBot="1" x14ac:dyDescent="0.3">
      <c r="A20" s="311"/>
      <c r="B20" s="313"/>
      <c r="C20" s="104"/>
      <c r="D20" s="104"/>
      <c r="E20" s="103" t="s">
        <v>112</v>
      </c>
      <c r="F20" s="103" t="s">
        <v>16</v>
      </c>
      <c r="G20" s="103" t="s">
        <v>132</v>
      </c>
      <c r="H20" s="193" t="s">
        <v>16</v>
      </c>
      <c r="I20" s="103" t="s">
        <v>121</v>
      </c>
      <c r="J20" s="106" t="s">
        <v>15</v>
      </c>
      <c r="K20" s="103" t="s">
        <v>126</v>
      </c>
      <c r="L20" s="189" t="s">
        <v>15</v>
      </c>
      <c r="M20" s="104"/>
      <c r="N20" s="105"/>
      <c r="O20" s="314"/>
      <c r="P20" s="316"/>
      <c r="Q20" s="108" t="s">
        <v>151</v>
      </c>
      <c r="R20" s="135" t="s">
        <v>114</v>
      </c>
      <c r="S20" s="190" t="s">
        <v>195</v>
      </c>
      <c r="T20" s="239" t="s">
        <v>114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294" t="s">
        <v>20</v>
      </c>
      <c r="B21" s="295" t="s">
        <v>88</v>
      </c>
      <c r="C21" s="85" t="s">
        <v>141</v>
      </c>
      <c r="D21" s="85" t="s">
        <v>17</v>
      </c>
      <c r="E21" s="50"/>
      <c r="F21" s="6"/>
      <c r="G21" s="188" t="s">
        <v>164</v>
      </c>
      <c r="H21" s="39" t="s">
        <v>17</v>
      </c>
      <c r="I21" s="188" t="s">
        <v>165</v>
      </c>
      <c r="J21" s="39" t="s">
        <v>17</v>
      </c>
      <c r="K21" s="100"/>
      <c r="L21" s="101"/>
      <c r="M21" s="98"/>
      <c r="N21" s="98"/>
      <c r="O21" s="297" t="s">
        <v>20</v>
      </c>
      <c r="P21" s="298" t="s">
        <v>88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294"/>
      <c r="B22" s="313"/>
      <c r="C22" s="214" t="s">
        <v>160</v>
      </c>
      <c r="D22" s="213" t="s">
        <v>16</v>
      </c>
      <c r="E22" s="104"/>
      <c r="F22" s="105"/>
      <c r="G22" s="103" t="s">
        <v>146</v>
      </c>
      <c r="H22" s="106" t="s">
        <v>16</v>
      </c>
      <c r="I22" s="190" t="s">
        <v>189</v>
      </c>
      <c r="J22" s="191" t="s">
        <v>15</v>
      </c>
      <c r="K22" s="104"/>
      <c r="L22" s="105"/>
      <c r="M22" s="104"/>
      <c r="N22" s="105"/>
      <c r="O22" s="297"/>
      <c r="P22" s="298"/>
      <c r="Q22" s="190" t="s">
        <v>184</v>
      </c>
      <c r="R22" s="191" t="s">
        <v>114</v>
      </c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310" t="s">
        <v>22</v>
      </c>
      <c r="B23" s="295" t="s">
        <v>89</v>
      </c>
      <c r="C23" s="98"/>
      <c r="D23" s="98"/>
      <c r="E23" s="98"/>
      <c r="F23" s="99"/>
      <c r="G23" s="212" t="s">
        <v>128</v>
      </c>
      <c r="H23" s="131" t="s">
        <v>15</v>
      </c>
      <c r="I23" s="212" t="s">
        <v>152</v>
      </c>
      <c r="J23" s="225" t="s">
        <v>15</v>
      </c>
      <c r="K23" s="202" t="s">
        <v>147</v>
      </c>
      <c r="L23" s="194" t="s">
        <v>15</v>
      </c>
      <c r="M23" s="50"/>
      <c r="N23" s="99"/>
      <c r="O23" s="296" t="s">
        <v>22</v>
      </c>
      <c r="P23" s="315" t="s">
        <v>89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311"/>
      <c r="B24" s="313"/>
      <c r="C24" s="103" t="s">
        <v>131</v>
      </c>
      <c r="D24" s="103" t="s">
        <v>15</v>
      </c>
      <c r="E24" s="85" t="s">
        <v>123</v>
      </c>
      <c r="F24" s="103" t="s">
        <v>16</v>
      </c>
      <c r="G24" s="104"/>
      <c r="H24" s="104"/>
      <c r="I24" s="103" t="s">
        <v>125</v>
      </c>
      <c r="J24" s="103" t="s">
        <v>16</v>
      </c>
      <c r="K24" s="108" t="s">
        <v>154</v>
      </c>
      <c r="L24" s="135" t="s">
        <v>114</v>
      </c>
      <c r="M24" s="104"/>
      <c r="N24" s="104"/>
      <c r="O24" s="314"/>
      <c r="P24" s="316"/>
      <c r="Q24" s="104"/>
      <c r="R24" s="105"/>
      <c r="S24" s="104"/>
      <c r="T24" s="105"/>
      <c r="U24" s="104"/>
      <c r="V24" s="105"/>
      <c r="W24" s="104"/>
      <c r="X24" s="136"/>
    </row>
    <row r="25" spans="1:35" s="8" customFormat="1" ht="50.25" customHeight="1" thickTop="1" x14ac:dyDescent="0.25">
      <c r="A25" s="294" t="s">
        <v>23</v>
      </c>
      <c r="B25" s="295" t="s">
        <v>90</v>
      </c>
      <c r="C25" s="210" t="s">
        <v>166</v>
      </c>
      <c r="D25" s="111" t="s">
        <v>16</v>
      </c>
      <c r="E25" s="98"/>
      <c r="F25" s="7"/>
      <c r="G25" s="98"/>
      <c r="H25" s="98"/>
      <c r="I25" s="50"/>
      <c r="J25" s="7"/>
      <c r="K25" s="98"/>
      <c r="L25" s="51"/>
      <c r="M25" s="98"/>
      <c r="N25" s="100"/>
      <c r="O25" s="297" t="s">
        <v>23</v>
      </c>
      <c r="P25" s="298" t="s">
        <v>90</v>
      </c>
      <c r="Q25" s="89"/>
      <c r="R25" s="90"/>
      <c r="S25" s="89"/>
      <c r="T25" s="90"/>
      <c r="U25" s="89"/>
      <c r="V25" s="90"/>
      <c r="W25" s="132"/>
      <c r="X25" s="164"/>
    </row>
    <row r="26" spans="1:35" s="8" customFormat="1" ht="43.5" customHeight="1" thickBot="1" x14ac:dyDescent="0.3">
      <c r="A26" s="294"/>
      <c r="B26" s="313"/>
      <c r="C26" s="209" t="s">
        <v>172</v>
      </c>
      <c r="D26" s="198" t="s">
        <v>15</v>
      </c>
      <c r="E26" s="104"/>
      <c r="F26" s="104"/>
      <c r="G26" s="230" t="s">
        <v>176</v>
      </c>
      <c r="H26" s="234" t="s">
        <v>17</v>
      </c>
      <c r="I26" s="103" t="s">
        <v>113</v>
      </c>
      <c r="J26" s="106" t="s">
        <v>15</v>
      </c>
      <c r="K26" s="230" t="s">
        <v>177</v>
      </c>
      <c r="L26" s="191" t="s">
        <v>15</v>
      </c>
      <c r="M26" s="6"/>
      <c r="N26" s="105"/>
      <c r="O26" s="297"/>
      <c r="P26" s="298"/>
      <c r="Q26" s="104"/>
      <c r="R26" s="105"/>
      <c r="S26" s="104"/>
      <c r="T26" s="105"/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91</v>
      </c>
      <c r="C27" s="138" t="s">
        <v>33</v>
      </c>
      <c r="D27" s="139" t="s">
        <v>15</v>
      </c>
      <c r="E27" s="98"/>
      <c r="F27" s="99"/>
      <c r="G27" s="98"/>
      <c r="H27" s="99"/>
      <c r="I27" s="98"/>
      <c r="J27" s="99"/>
      <c r="K27" s="100"/>
      <c r="L27" s="99"/>
      <c r="M27" s="100"/>
      <c r="N27" s="150"/>
      <c r="O27" s="182" t="s">
        <v>25</v>
      </c>
      <c r="P27" s="199" t="s">
        <v>91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7" t="s">
        <v>1</v>
      </c>
      <c r="B29" s="318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17" t="s">
        <v>1</v>
      </c>
      <c r="P29" s="319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0" t="s">
        <v>13</v>
      </c>
      <c r="B30" s="295" t="s">
        <v>92</v>
      </c>
      <c r="C30" s="89"/>
      <c r="D30" s="98"/>
      <c r="E30" s="89"/>
      <c r="F30" s="98"/>
      <c r="G30" s="50"/>
      <c r="H30" s="50"/>
      <c r="I30" s="100"/>
      <c r="J30" s="7"/>
      <c r="K30" s="6"/>
      <c r="L30" s="7"/>
      <c r="M30" s="89"/>
      <c r="N30" s="69"/>
      <c r="O30" s="297" t="s">
        <v>13</v>
      </c>
      <c r="P30" s="298" t="s">
        <v>92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0"/>
      <c r="B31" s="313"/>
      <c r="C31" s="104"/>
      <c r="D31" s="201"/>
      <c r="E31" s="103" t="s">
        <v>127</v>
      </c>
      <c r="F31" s="103" t="s">
        <v>16</v>
      </c>
      <c r="G31" s="104"/>
      <c r="H31" s="105"/>
      <c r="I31" s="214" t="s">
        <v>159</v>
      </c>
      <c r="J31" s="131" t="s">
        <v>16</v>
      </c>
      <c r="K31" s="104"/>
      <c r="L31" s="105"/>
      <c r="M31" s="6"/>
      <c r="N31" s="165"/>
      <c r="O31" s="297"/>
      <c r="P31" s="298"/>
      <c r="Q31" s="104"/>
      <c r="R31" s="149"/>
      <c r="S31" s="6"/>
      <c r="T31" s="7"/>
      <c r="U31" s="6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21" t="s">
        <v>18</v>
      </c>
      <c r="B32" s="295" t="s">
        <v>93</v>
      </c>
      <c r="C32" s="6"/>
      <c r="D32" s="7"/>
      <c r="E32" s="205" t="s">
        <v>181</v>
      </c>
      <c r="F32" s="206" t="s">
        <v>16</v>
      </c>
      <c r="G32" s="98"/>
      <c r="H32" s="99"/>
      <c r="I32" s="98"/>
      <c r="J32" s="98"/>
      <c r="K32" s="100"/>
      <c r="L32" s="101"/>
      <c r="M32" s="100"/>
      <c r="N32" s="101"/>
      <c r="O32" s="296" t="s">
        <v>18</v>
      </c>
      <c r="P32" s="315" t="s">
        <v>93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2"/>
      <c r="B33" s="313"/>
      <c r="C33" s="214" t="s">
        <v>144</v>
      </c>
      <c r="D33" s="131" t="s">
        <v>17</v>
      </c>
      <c r="E33" s="200" t="s">
        <v>138</v>
      </c>
      <c r="F33" s="200" t="s">
        <v>17</v>
      </c>
      <c r="G33" s="103" t="s">
        <v>153</v>
      </c>
      <c r="H33" s="103" t="s">
        <v>17</v>
      </c>
      <c r="I33" s="103" t="s">
        <v>135</v>
      </c>
      <c r="J33" s="103" t="s">
        <v>15</v>
      </c>
      <c r="K33" s="104"/>
      <c r="L33" s="105"/>
      <c r="M33" s="104"/>
      <c r="N33" s="104"/>
      <c r="O33" s="314"/>
      <c r="P33" s="316"/>
      <c r="Q33" s="104"/>
      <c r="R33" s="105"/>
      <c r="S33" s="104"/>
      <c r="T33" s="105"/>
      <c r="U33" s="104"/>
      <c r="V33" s="105"/>
      <c r="W33" s="108" t="s">
        <v>156</v>
      </c>
      <c r="X33" s="109" t="s">
        <v>114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0" t="s">
        <v>20</v>
      </c>
      <c r="B34" s="295" t="s">
        <v>94</v>
      </c>
      <c r="C34" s="222" t="s">
        <v>178</v>
      </c>
      <c r="D34" s="203" t="s">
        <v>16</v>
      </c>
      <c r="E34" s="98"/>
      <c r="F34" s="98"/>
      <c r="G34" s="98"/>
      <c r="H34" s="101"/>
      <c r="I34" s="96" t="s">
        <v>108</v>
      </c>
      <c r="J34" s="131" t="s">
        <v>15</v>
      </c>
      <c r="K34" s="130" t="s">
        <v>147</v>
      </c>
      <c r="L34" s="131" t="s">
        <v>15</v>
      </c>
      <c r="M34" s="93"/>
      <c r="N34" s="169"/>
      <c r="O34" s="297" t="s">
        <v>20</v>
      </c>
      <c r="P34" s="298" t="s">
        <v>94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0"/>
      <c r="B35" s="313"/>
      <c r="C35" s="198" t="s">
        <v>162</v>
      </c>
      <c r="D35" s="198" t="s">
        <v>17</v>
      </c>
      <c r="E35" s="104"/>
      <c r="F35" s="105"/>
      <c r="G35" s="104"/>
      <c r="H35" s="104"/>
      <c r="I35" s="210" t="s">
        <v>201</v>
      </c>
      <c r="J35" s="198" t="s">
        <v>16</v>
      </c>
      <c r="K35" s="103" t="s">
        <v>145</v>
      </c>
      <c r="L35" s="103" t="s">
        <v>17</v>
      </c>
      <c r="M35" s="107"/>
      <c r="N35" s="165"/>
      <c r="O35" s="297"/>
      <c r="P35" s="298"/>
      <c r="Q35" s="108" t="s">
        <v>183</v>
      </c>
      <c r="R35" s="135" t="s">
        <v>114</v>
      </c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295" t="s">
        <v>14</v>
      </c>
      <c r="C36" s="98"/>
      <c r="D36" s="98"/>
      <c r="E36" s="219" t="s">
        <v>130</v>
      </c>
      <c r="F36" s="219" t="s">
        <v>15</v>
      </c>
      <c r="G36" s="130" t="s">
        <v>110</v>
      </c>
      <c r="H36" s="131" t="s">
        <v>15</v>
      </c>
      <c r="I36" s="64" t="s">
        <v>116</v>
      </c>
      <c r="J36" s="131" t="s">
        <v>15</v>
      </c>
      <c r="K36" s="6"/>
      <c r="L36" s="99"/>
      <c r="M36" s="50"/>
      <c r="N36" s="99"/>
      <c r="O36" s="296" t="s">
        <v>22</v>
      </c>
      <c r="P36" s="315" t="s">
        <v>14</v>
      </c>
      <c r="Q36" s="52"/>
      <c r="R36" s="90"/>
      <c r="S36" s="89"/>
      <c r="T36" s="99"/>
      <c r="U36" s="215" t="s">
        <v>155</v>
      </c>
      <c r="V36" s="216" t="s">
        <v>114</v>
      </c>
      <c r="W36" s="179"/>
      <c r="X36" s="23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143" t="s">
        <v>139</v>
      </c>
      <c r="D37" s="208" t="s">
        <v>16</v>
      </c>
      <c r="E37" s="112" t="s">
        <v>157</v>
      </c>
      <c r="F37" s="131" t="s">
        <v>16</v>
      </c>
      <c r="G37" s="104"/>
      <c r="H37" s="7"/>
      <c r="I37" s="189" t="s">
        <v>124</v>
      </c>
      <c r="J37" s="103" t="s">
        <v>17</v>
      </c>
      <c r="K37" s="104"/>
      <c r="L37" s="104"/>
      <c r="M37" s="107"/>
      <c r="N37" s="149"/>
      <c r="O37" s="314"/>
      <c r="P37" s="316"/>
      <c r="Q37" s="104"/>
      <c r="R37" s="104"/>
      <c r="S37" s="6"/>
      <c r="T37" s="7"/>
      <c r="U37" s="104"/>
      <c r="V37" s="104"/>
      <c r="W37" s="6"/>
      <c r="X37" s="7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4" t="s">
        <v>23</v>
      </c>
      <c r="B38" s="295" t="s">
        <v>19</v>
      </c>
      <c r="C38" s="98"/>
      <c r="D38" s="99"/>
      <c r="E38" s="98"/>
      <c r="F38" s="99"/>
      <c r="G38" s="85" t="s">
        <v>174</v>
      </c>
      <c r="H38" s="85" t="s">
        <v>15</v>
      </c>
      <c r="I38" s="6"/>
      <c r="J38" s="6"/>
      <c r="K38" s="98"/>
      <c r="L38" s="99"/>
      <c r="M38" s="50"/>
      <c r="N38" s="98"/>
      <c r="O38" s="297" t="s">
        <v>23</v>
      </c>
      <c r="P38" s="298" t="s">
        <v>19</v>
      </c>
      <c r="Q38" s="52"/>
      <c r="R38" s="90"/>
      <c r="S38" s="98"/>
      <c r="T38" s="99"/>
      <c r="U38" s="89"/>
      <c r="V38" s="90"/>
      <c r="W38" s="98"/>
      <c r="X38" s="99"/>
      <c r="AH38"/>
    </row>
    <row r="39" spans="1:35" s="8" customFormat="1" ht="41.25" customHeight="1" thickBot="1" x14ac:dyDescent="0.3">
      <c r="A39" s="294"/>
      <c r="B39" s="313"/>
      <c r="C39" s="130" t="s">
        <v>119</v>
      </c>
      <c r="D39" s="131" t="s">
        <v>16</v>
      </c>
      <c r="E39" s="6"/>
      <c r="F39" s="6"/>
      <c r="G39" s="104"/>
      <c r="H39" s="105"/>
      <c r="I39" s="104"/>
      <c r="J39" s="105"/>
      <c r="K39" s="104"/>
      <c r="L39" s="105"/>
      <c r="M39" s="144"/>
      <c r="N39" s="170"/>
      <c r="O39" s="297"/>
      <c r="P39" s="298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21</v>
      </c>
      <c r="C40" s="138" t="s">
        <v>33</v>
      </c>
      <c r="D40" s="139" t="s">
        <v>15</v>
      </c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21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7" t="s">
        <v>1</v>
      </c>
      <c r="B42" s="318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17" t="s">
        <v>1</v>
      </c>
      <c r="P42" s="319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294" t="s">
        <v>13</v>
      </c>
      <c r="B43" s="312" t="s">
        <v>24</v>
      </c>
      <c r="C43" s="89"/>
      <c r="D43" s="6"/>
      <c r="E43" s="98"/>
      <c r="F43" s="50"/>
      <c r="G43" s="98"/>
      <c r="H43" s="50"/>
      <c r="I43" s="98"/>
      <c r="J43" s="100"/>
      <c r="K43" s="241"/>
      <c r="L43" s="51"/>
      <c r="M43" s="90"/>
      <c r="N43" s="69"/>
      <c r="O43" s="297" t="s">
        <v>13</v>
      </c>
      <c r="P43" s="298" t="s">
        <v>24</v>
      </c>
      <c r="Q43" s="180"/>
      <c r="R43" s="93"/>
      <c r="S43" s="50"/>
      <c r="T43" s="51"/>
      <c r="U43" s="50"/>
      <c r="V43" s="51"/>
      <c r="W43" s="89"/>
      <c r="X43" s="161"/>
    </row>
    <row r="44" spans="1:35" s="8" customFormat="1" ht="40.5" customHeight="1" thickBot="1" x14ac:dyDescent="0.3">
      <c r="A44" s="294"/>
      <c r="B44" s="313"/>
      <c r="C44" s="104"/>
      <c r="D44" s="7"/>
      <c r="E44" s="104"/>
      <c r="F44" s="104"/>
      <c r="G44" s="104"/>
      <c r="H44" s="104"/>
      <c r="I44" s="85" t="s">
        <v>146</v>
      </c>
      <c r="J44" s="106" t="s">
        <v>16</v>
      </c>
      <c r="K44" s="103" t="s">
        <v>140</v>
      </c>
      <c r="L44" s="106" t="s">
        <v>15</v>
      </c>
      <c r="M44" s="6"/>
      <c r="N44" s="49"/>
      <c r="O44" s="297"/>
      <c r="P44" s="298"/>
      <c r="Q44" s="104"/>
      <c r="R44" s="149"/>
      <c r="S44" s="108" t="s">
        <v>188</v>
      </c>
      <c r="T44" s="135" t="s">
        <v>114</v>
      </c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310" t="s">
        <v>18</v>
      </c>
      <c r="B45" s="312" t="s">
        <v>26</v>
      </c>
      <c r="C45" s="130" t="s">
        <v>158</v>
      </c>
      <c r="D45" s="97" t="s">
        <v>15</v>
      </c>
      <c r="E45" s="98"/>
      <c r="F45" s="99"/>
      <c r="G45" s="205" t="s">
        <v>180</v>
      </c>
      <c r="H45" s="203" t="s">
        <v>17</v>
      </c>
      <c r="I45" s="142" t="s">
        <v>190</v>
      </c>
      <c r="J45" s="206" t="s">
        <v>15</v>
      </c>
      <c r="K45" s="205" t="s">
        <v>179</v>
      </c>
      <c r="L45" s="206" t="s">
        <v>15</v>
      </c>
      <c r="M45" s="98"/>
      <c r="N45" s="150"/>
      <c r="O45" s="296" t="s">
        <v>18</v>
      </c>
      <c r="P45" s="315" t="s">
        <v>26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311"/>
      <c r="B46" s="313"/>
      <c r="C46" s="103" t="s">
        <v>123</v>
      </c>
      <c r="D46" s="103" t="s">
        <v>16</v>
      </c>
      <c r="E46" s="104"/>
      <c r="F46" s="105"/>
      <c r="G46" s="143" t="s">
        <v>132</v>
      </c>
      <c r="H46" s="208" t="s">
        <v>16</v>
      </c>
      <c r="I46" s="104"/>
      <c r="J46" s="105"/>
      <c r="K46" s="103" t="s">
        <v>120</v>
      </c>
      <c r="L46" s="106" t="s">
        <v>17</v>
      </c>
      <c r="M46" s="104"/>
      <c r="N46" s="168"/>
      <c r="O46" s="314"/>
      <c r="P46" s="316"/>
      <c r="Q46" s="108" t="s">
        <v>151</v>
      </c>
      <c r="R46" s="135" t="s">
        <v>17</v>
      </c>
      <c r="S46" s="104"/>
      <c r="T46" s="149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294" t="s">
        <v>20</v>
      </c>
      <c r="B47" s="312" t="s">
        <v>95</v>
      </c>
      <c r="C47" s="219" t="s">
        <v>141</v>
      </c>
      <c r="D47" s="86" t="s">
        <v>17</v>
      </c>
      <c r="E47" s="100"/>
      <c r="F47" s="51"/>
      <c r="G47" s="188" t="s">
        <v>164</v>
      </c>
      <c r="H47" s="188" t="s">
        <v>17</v>
      </c>
      <c r="I47" s="134" t="s">
        <v>165</v>
      </c>
      <c r="J47" s="39" t="s">
        <v>17</v>
      </c>
      <c r="K47" s="98"/>
      <c r="L47" s="101"/>
      <c r="M47" s="89"/>
      <c r="N47" s="69"/>
      <c r="O47" s="297" t="s">
        <v>20</v>
      </c>
      <c r="P47" s="298" t="s">
        <v>95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294"/>
      <c r="B48" s="313"/>
      <c r="C48" s="130" t="s">
        <v>160</v>
      </c>
      <c r="D48" s="131" t="s">
        <v>16</v>
      </c>
      <c r="E48" s="6"/>
      <c r="F48" s="105"/>
      <c r="G48" s="85" t="s">
        <v>113</v>
      </c>
      <c r="H48" s="106" t="s">
        <v>15</v>
      </c>
      <c r="I48" s="103" t="s">
        <v>121</v>
      </c>
      <c r="J48" s="86" t="s">
        <v>15</v>
      </c>
      <c r="K48" s="104"/>
      <c r="L48" s="149"/>
      <c r="M48" s="6"/>
      <c r="N48" s="105"/>
      <c r="O48" s="297"/>
      <c r="P48" s="298"/>
      <c r="Q48" s="104"/>
      <c r="R48" s="105"/>
      <c r="S48" s="104"/>
      <c r="T48" s="105"/>
      <c r="U48" s="108" t="s">
        <v>196</v>
      </c>
      <c r="V48" s="218" t="s">
        <v>198</v>
      </c>
      <c r="W48" s="178" t="s">
        <v>134</v>
      </c>
      <c r="X48" s="109" t="s">
        <v>198</v>
      </c>
    </row>
    <row r="49" spans="1:25" s="8" customFormat="1" ht="41.25" customHeight="1" thickTop="1" x14ac:dyDescent="0.25">
      <c r="A49" s="310" t="s">
        <v>22</v>
      </c>
      <c r="B49" s="312" t="s">
        <v>27</v>
      </c>
      <c r="C49" s="323" t="s">
        <v>28</v>
      </c>
      <c r="D49" s="98"/>
      <c r="E49" s="323" t="s">
        <v>28</v>
      </c>
      <c r="F49" s="51"/>
      <c r="G49" s="323" t="s">
        <v>28</v>
      </c>
      <c r="H49" s="99"/>
      <c r="I49" s="323" t="s">
        <v>28</v>
      </c>
      <c r="J49" s="99"/>
      <c r="K49" s="323" t="s">
        <v>28</v>
      </c>
      <c r="L49" s="99"/>
      <c r="M49" s="98"/>
      <c r="N49" s="99"/>
      <c r="O49" s="296" t="s">
        <v>22</v>
      </c>
      <c r="P49" s="315" t="s">
        <v>27</v>
      </c>
      <c r="Q49" s="323" t="s">
        <v>28</v>
      </c>
      <c r="R49" s="121"/>
      <c r="S49" s="323" t="s">
        <v>28</v>
      </c>
      <c r="T49" s="99"/>
      <c r="U49" s="323" t="s">
        <v>28</v>
      </c>
      <c r="V49" s="150"/>
      <c r="W49" s="323" t="s">
        <v>28</v>
      </c>
      <c r="X49" s="137"/>
    </row>
    <row r="50" spans="1:25" s="8" customFormat="1" ht="45" customHeight="1" thickBot="1" x14ac:dyDescent="0.3">
      <c r="A50" s="311"/>
      <c r="B50" s="313"/>
      <c r="C50" s="324"/>
      <c r="D50" s="7"/>
      <c r="E50" s="325"/>
      <c r="F50" s="105"/>
      <c r="G50" s="325"/>
      <c r="H50" s="50"/>
      <c r="I50" s="325"/>
      <c r="J50" s="7"/>
      <c r="K50" s="325"/>
      <c r="L50" s="149"/>
      <c r="M50" s="6"/>
      <c r="N50" s="149"/>
      <c r="O50" s="314"/>
      <c r="P50" s="316"/>
      <c r="Q50" s="325"/>
      <c r="R50" s="105"/>
      <c r="S50" s="325"/>
      <c r="T50" s="105"/>
      <c r="U50" s="325"/>
      <c r="V50" s="149"/>
      <c r="W50" s="325"/>
      <c r="X50" s="149"/>
      <c r="Y50" s="207"/>
    </row>
    <row r="51" spans="1:25" s="8" customFormat="1" ht="40.5" customHeight="1" thickTop="1" x14ac:dyDescent="0.25">
      <c r="A51" s="310" t="s">
        <v>23</v>
      </c>
      <c r="B51" s="312" t="s">
        <v>29</v>
      </c>
      <c r="C51" s="210" t="s">
        <v>166</v>
      </c>
      <c r="D51" s="188" t="s">
        <v>16</v>
      </c>
      <c r="E51" s="100"/>
      <c r="F51" s="100"/>
      <c r="G51" s="196" t="s">
        <v>133</v>
      </c>
      <c r="H51" s="192" t="s">
        <v>17</v>
      </c>
      <c r="I51" s="98"/>
      <c r="J51" s="99"/>
      <c r="K51" s="219" t="s">
        <v>126</v>
      </c>
      <c r="L51" s="229" t="s">
        <v>17</v>
      </c>
      <c r="M51" s="98"/>
      <c r="N51" s="173"/>
      <c r="O51" s="296" t="s">
        <v>23</v>
      </c>
      <c r="P51" s="298" t="s">
        <v>29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311"/>
      <c r="B52" s="313"/>
      <c r="C52" s="209" t="s">
        <v>172</v>
      </c>
      <c r="D52" s="198" t="s">
        <v>15</v>
      </c>
      <c r="E52" s="104"/>
      <c r="F52" s="105"/>
      <c r="G52" s="112" t="s">
        <v>128</v>
      </c>
      <c r="H52" s="213" t="s">
        <v>15</v>
      </c>
      <c r="I52" s="112" t="s">
        <v>152</v>
      </c>
      <c r="J52" s="213" t="s">
        <v>15</v>
      </c>
      <c r="K52" s="236" t="s">
        <v>154</v>
      </c>
      <c r="L52" s="273" t="s">
        <v>114</v>
      </c>
      <c r="M52" s="91"/>
      <c r="N52" s="105"/>
      <c r="O52" s="314"/>
      <c r="P52" s="298"/>
      <c r="Q52" s="108" t="s">
        <v>183</v>
      </c>
      <c r="R52" s="135" t="s">
        <v>114</v>
      </c>
      <c r="S52" s="195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25</v>
      </c>
      <c r="B53" s="95" t="s">
        <v>30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30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4" t="s">
        <v>45</v>
      </c>
      <c r="P55" s="334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27">
        <f t="shared" ref="O56:O60" si="0">SUM(M56:N56)</f>
        <v>14</v>
      </c>
      <c r="P56" s="327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28">
        <f t="shared" si="0"/>
        <v>20</v>
      </c>
      <c r="P57" s="328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30">
        <f t="shared" si="0"/>
        <v>22</v>
      </c>
      <c r="P58" s="330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200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31">
        <f>SUM(M59:N59)</f>
        <v>6</v>
      </c>
      <c r="P59" s="331"/>
      <c r="Q59" s="30" t="s">
        <v>200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81" t="s">
        <v>111</v>
      </c>
      <c r="J60" s="82"/>
      <c r="K60" s="83">
        <f>2*(COUNTIF($C$4:$J$15,"HIẾU")+COUNTIF($Q$4:$X$15,"HIẾU")-COUNTIF(G17:J17,"HIẾU"))</f>
        <v>6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6</v>
      </c>
      <c r="N60" s="83">
        <f>2*(COUNTIF($M$4:$N$15,"HIẾU")+COUNTIF(K5:L16,"HIẾU"))</f>
        <v>0</v>
      </c>
      <c r="O60" s="332">
        <f t="shared" si="0"/>
        <v>6</v>
      </c>
      <c r="P60" s="333"/>
      <c r="Q60" s="83" t="s">
        <v>111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4" t="s">
        <v>45</v>
      </c>
      <c r="P61" s="334"/>
      <c r="T61" s="48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27">
        <f t="shared" ref="O62:O67" si="3">SUM(M62:N62)</f>
        <v>24</v>
      </c>
      <c r="P62" s="327"/>
      <c r="T62" s="48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28">
        <f t="shared" si="3"/>
        <v>14</v>
      </c>
      <c r="P63" s="328"/>
      <c r="T63" s="48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29">
        <f t="shared" si="3"/>
        <v>0</v>
      </c>
      <c r="P64" s="329"/>
      <c r="T64" s="48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30">
        <f t="shared" si="3"/>
        <v>16</v>
      </c>
      <c r="P65" s="330"/>
      <c r="T65" s="48"/>
    </row>
    <row r="66" spans="7:20" ht="29.25" customHeight="1" x14ac:dyDescent="0.4">
      <c r="H66" s="26"/>
      <c r="I66" s="30" t="s">
        <v>200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1">
        <f t="shared" si="3"/>
        <v>0</v>
      </c>
      <c r="P66" s="331"/>
      <c r="T66" s="48"/>
    </row>
    <row r="67" spans="7:20" ht="29.25" customHeight="1" x14ac:dyDescent="0.4">
      <c r="H67" s="26"/>
      <c r="I67" s="81" t="s">
        <v>111</v>
      </c>
      <c r="J67" s="82"/>
      <c r="K67" s="83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83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35">
        <f t="shared" si="3"/>
        <v>8</v>
      </c>
      <c r="P67" s="335"/>
      <c r="T67" s="48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4" t="s">
        <v>45</v>
      </c>
      <c r="P68" s="334"/>
      <c r="T68" s="48"/>
    </row>
    <row r="69" spans="7:20" ht="29.25" customHeight="1" x14ac:dyDescent="0.25">
      <c r="G69" s="326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27">
        <f t="shared" ref="O69:O74" si="4">SUM(M69:N69)</f>
        <v>16</v>
      </c>
      <c r="P69" s="327"/>
      <c r="T69" s="48"/>
    </row>
    <row r="70" spans="7:20" ht="29.25" customHeight="1" x14ac:dyDescent="0.25">
      <c r="G70" s="326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28">
        <f t="shared" si="4"/>
        <v>16</v>
      </c>
      <c r="P70" s="328"/>
      <c r="T70" s="48"/>
    </row>
    <row r="71" spans="7:20" ht="29.25" customHeight="1" x14ac:dyDescent="0.25">
      <c r="G71" s="326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29">
        <f t="shared" si="4"/>
        <v>0</v>
      </c>
      <c r="P71" s="329"/>
      <c r="T71" s="48"/>
    </row>
    <row r="72" spans="7:20" ht="29.25" customHeight="1" x14ac:dyDescent="0.25">
      <c r="G72" s="326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30">
        <f t="shared" si="4"/>
        <v>12</v>
      </c>
      <c r="P72" s="330"/>
      <c r="T72" s="48"/>
    </row>
    <row r="73" spans="7:20" ht="29.25" customHeight="1" x14ac:dyDescent="0.25">
      <c r="G73" s="326"/>
      <c r="I73" s="30" t="s">
        <v>200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31">
        <f t="shared" si="4"/>
        <v>0</v>
      </c>
      <c r="P73" s="331"/>
      <c r="T73" s="48"/>
    </row>
    <row r="74" spans="7:20" ht="29.25" customHeight="1" x14ac:dyDescent="0.5">
      <c r="G74" s="80"/>
      <c r="I74" s="81" t="s">
        <v>111</v>
      </c>
      <c r="J74" s="82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35">
        <f t="shared" si="4"/>
        <v>6</v>
      </c>
      <c r="P74" s="335"/>
      <c r="T74" s="48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4" t="s">
        <v>45</v>
      </c>
      <c r="P75" s="334"/>
      <c r="T75" s="48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27">
        <f t="shared" ref="O76:O81" si="5">SUM(M76:N76)</f>
        <v>18</v>
      </c>
      <c r="P76" s="327"/>
      <c r="T76" s="48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28">
        <f t="shared" si="5"/>
        <v>10</v>
      </c>
      <c r="P77" s="328"/>
      <c r="T77" s="48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29">
        <f t="shared" si="5"/>
        <v>0</v>
      </c>
      <c r="P78" s="329"/>
      <c r="T78" s="48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30">
        <f t="shared" si="5"/>
        <v>16</v>
      </c>
      <c r="P79" s="330"/>
      <c r="T79" s="48"/>
    </row>
    <row r="80" spans="7:20" ht="26.25" x14ac:dyDescent="0.4">
      <c r="H80" s="26"/>
      <c r="I80" s="30" t="s">
        <v>200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31">
        <f>SUM(M80:N80)</f>
        <v>4</v>
      </c>
      <c r="P80" s="331"/>
      <c r="T80" s="48"/>
    </row>
    <row r="81" spans="1:20" ht="26.25" x14ac:dyDescent="0.4">
      <c r="A81" s="45"/>
      <c r="H81" s="26"/>
      <c r="I81" s="81" t="s">
        <v>111</v>
      </c>
      <c r="J81" s="82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35">
        <f t="shared" si="5"/>
        <v>6</v>
      </c>
      <c r="P81" s="335"/>
      <c r="T81" s="48"/>
    </row>
    <row r="82" spans="1:20" x14ac:dyDescent="0.25">
      <c r="T82" s="48"/>
    </row>
    <row r="83" spans="1:20" x14ac:dyDescent="0.25">
      <c r="T83" s="48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9" t="s">
        <v>256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1"/>
    </row>
    <row r="2" spans="1:25" s="1" customFormat="1" ht="64.5" customHeight="1" x14ac:dyDescent="0.25">
      <c r="A2" s="302" t="s">
        <v>149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304" t="s">
        <v>0</v>
      </c>
      <c r="P2" s="305"/>
      <c r="Q2" s="305"/>
      <c r="R2" s="305"/>
      <c r="S2" s="305"/>
      <c r="T2" s="305"/>
      <c r="U2" s="305"/>
      <c r="V2" s="305"/>
      <c r="W2" s="305"/>
      <c r="X2" s="305"/>
      <c r="Y2"/>
    </row>
    <row r="3" spans="1:25" ht="20.25" thickBot="1" x14ac:dyDescent="0.3">
      <c r="A3" s="306" t="s">
        <v>1</v>
      </c>
      <c r="B3" s="307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08" t="s">
        <v>1</v>
      </c>
      <c r="P3" s="30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3" t="s">
        <v>13</v>
      </c>
      <c r="B4" s="295" t="s">
        <v>202</v>
      </c>
      <c r="C4" s="98"/>
      <c r="D4" s="98"/>
      <c r="E4" s="98"/>
      <c r="F4" s="98"/>
      <c r="G4" s="98"/>
      <c r="H4" s="50"/>
      <c r="I4" s="39" t="s">
        <v>205</v>
      </c>
      <c r="J4" s="38" t="s">
        <v>17</v>
      </c>
      <c r="K4" s="89"/>
      <c r="L4" s="90"/>
      <c r="M4" s="89"/>
      <c r="N4" s="102"/>
      <c r="O4" s="296" t="s">
        <v>13</v>
      </c>
      <c r="P4" s="298" t="s">
        <v>202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1.25" customHeight="1" thickBot="1" x14ac:dyDescent="0.3">
      <c r="A5" s="294"/>
      <c r="B5" s="295"/>
      <c r="C5" s="198" t="s">
        <v>204</v>
      </c>
      <c r="D5" s="198" t="s">
        <v>16</v>
      </c>
      <c r="E5" s="103" t="s">
        <v>127</v>
      </c>
      <c r="F5" s="103" t="s">
        <v>16</v>
      </c>
      <c r="G5" s="104"/>
      <c r="H5" s="104"/>
      <c r="I5" s="104"/>
      <c r="J5" s="104"/>
      <c r="K5" s="103" t="s">
        <v>140</v>
      </c>
      <c r="L5" s="220" t="s">
        <v>15</v>
      </c>
      <c r="M5" s="6"/>
      <c r="N5" s="165"/>
      <c r="O5" s="297"/>
      <c r="P5" s="298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310" t="s">
        <v>18</v>
      </c>
      <c r="B6" s="312" t="s">
        <v>32</v>
      </c>
      <c r="C6" s="96" t="s">
        <v>144</v>
      </c>
      <c r="D6" s="97" t="s">
        <v>17</v>
      </c>
      <c r="E6" s="100"/>
      <c r="F6" s="7"/>
      <c r="G6" s="85" t="s">
        <v>153</v>
      </c>
      <c r="H6" s="86" t="s">
        <v>17</v>
      </c>
      <c r="I6" s="85" t="s">
        <v>174</v>
      </c>
      <c r="J6" s="85" t="s">
        <v>15</v>
      </c>
      <c r="K6" s="100"/>
      <c r="L6" s="100"/>
      <c r="M6" s="98"/>
      <c r="N6" s="150"/>
      <c r="O6" s="296" t="s">
        <v>18</v>
      </c>
      <c r="P6" s="315" t="s">
        <v>32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311"/>
      <c r="B7" s="313"/>
      <c r="C7" s="104"/>
      <c r="D7" s="104"/>
      <c r="E7" s="103" t="s">
        <v>178</v>
      </c>
      <c r="F7" s="103" t="s">
        <v>16</v>
      </c>
      <c r="G7" s="104"/>
      <c r="H7" s="7"/>
      <c r="I7" s="198" t="s">
        <v>207</v>
      </c>
      <c r="J7" s="261" t="s">
        <v>16</v>
      </c>
      <c r="K7" s="6"/>
      <c r="L7" s="105"/>
      <c r="M7" s="107"/>
      <c r="N7" s="149"/>
      <c r="O7" s="314"/>
      <c r="P7" s="316"/>
      <c r="Q7" s="104"/>
      <c r="R7" s="149"/>
      <c r="S7" s="104"/>
      <c r="T7" s="104"/>
      <c r="U7" s="104"/>
      <c r="V7" s="105"/>
      <c r="W7" s="108" t="s">
        <v>156</v>
      </c>
      <c r="X7" s="109" t="s">
        <v>114</v>
      </c>
      <c r="Y7" s="242"/>
    </row>
    <row r="8" spans="1:25" s="8" customFormat="1" ht="42" customHeight="1" thickTop="1" x14ac:dyDescent="0.25">
      <c r="A8" s="294" t="s">
        <v>20</v>
      </c>
      <c r="B8" s="295" t="s">
        <v>99</v>
      </c>
      <c r="C8" s="98"/>
      <c r="D8" s="99"/>
      <c r="E8" s="96" t="s">
        <v>157</v>
      </c>
      <c r="F8" s="97" t="s">
        <v>16</v>
      </c>
      <c r="G8" s="98"/>
      <c r="H8" s="98"/>
      <c r="I8" s="130" t="s">
        <v>110</v>
      </c>
      <c r="J8" s="97" t="s">
        <v>15</v>
      </c>
      <c r="K8" s="98"/>
      <c r="L8" s="51"/>
      <c r="M8" s="99"/>
      <c r="N8" s="69"/>
      <c r="O8" s="297" t="s">
        <v>20</v>
      </c>
      <c r="P8" s="298" t="s">
        <v>99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294"/>
      <c r="B9" s="313"/>
      <c r="C9" s="104"/>
      <c r="D9" s="104"/>
      <c r="E9" s="104"/>
      <c r="F9" s="105"/>
      <c r="G9" s="195"/>
      <c r="H9" s="104"/>
      <c r="I9" s="103" t="s">
        <v>124</v>
      </c>
      <c r="J9" s="85" t="s">
        <v>17</v>
      </c>
      <c r="K9" s="85" t="s">
        <v>145</v>
      </c>
      <c r="L9" s="103" t="s">
        <v>17</v>
      </c>
      <c r="M9" s="49"/>
      <c r="N9" s="49"/>
      <c r="O9" s="297"/>
      <c r="P9" s="298"/>
      <c r="Q9" s="108" t="s">
        <v>183</v>
      </c>
      <c r="R9" s="135" t="s">
        <v>114</v>
      </c>
      <c r="S9" s="84"/>
      <c r="T9" s="7"/>
      <c r="U9" s="104"/>
      <c r="V9" s="104"/>
      <c r="W9" s="104"/>
      <c r="X9" s="168"/>
      <c r="Y9" s="242"/>
    </row>
    <row r="10" spans="1:25" s="8" customFormat="1" ht="47.25" customHeight="1" thickTop="1" thickBot="1" x14ac:dyDescent="0.3">
      <c r="A10" s="310" t="s">
        <v>22</v>
      </c>
      <c r="B10" s="312" t="s">
        <v>35</v>
      </c>
      <c r="C10" s="98"/>
      <c r="D10" s="6"/>
      <c r="E10" s="100"/>
      <c r="F10" s="7"/>
      <c r="G10" s="98"/>
      <c r="H10" s="7"/>
      <c r="I10" s="96" t="s">
        <v>159</v>
      </c>
      <c r="J10" s="97" t="s">
        <v>16</v>
      </c>
      <c r="K10" s="98"/>
      <c r="L10" s="99"/>
      <c r="M10" s="98"/>
      <c r="N10" s="150"/>
      <c r="O10" s="296" t="s">
        <v>22</v>
      </c>
      <c r="P10" s="315" t="s">
        <v>35</v>
      </c>
      <c r="Q10" s="98"/>
      <c r="R10" s="100"/>
      <c r="S10" s="98"/>
      <c r="T10" s="99"/>
      <c r="U10" s="87" t="s">
        <v>220</v>
      </c>
      <c r="V10" s="255" t="s">
        <v>198</v>
      </c>
      <c r="W10" s="237" t="s">
        <v>186</v>
      </c>
      <c r="X10" s="235" t="s">
        <v>198</v>
      </c>
      <c r="Y10"/>
    </row>
    <row r="11" spans="1:25" s="8" customFormat="1" ht="36.75" customHeight="1" thickTop="1" thickBot="1" x14ac:dyDescent="0.3">
      <c r="A11" s="311"/>
      <c r="B11" s="313"/>
      <c r="C11" s="103" t="s">
        <v>181</v>
      </c>
      <c r="D11" s="103" t="s">
        <v>16</v>
      </c>
      <c r="E11" s="103" t="s">
        <v>131</v>
      </c>
      <c r="F11" s="103" t="s">
        <v>15</v>
      </c>
      <c r="G11" s="195"/>
      <c r="H11" s="104"/>
      <c r="I11" s="103" t="s">
        <v>135</v>
      </c>
      <c r="J11" s="103" t="s">
        <v>15</v>
      </c>
      <c r="K11" s="104"/>
      <c r="L11" s="104"/>
      <c r="M11" s="104"/>
      <c r="N11" s="104"/>
      <c r="O11" s="314"/>
      <c r="P11" s="316"/>
      <c r="Q11" s="6"/>
      <c r="R11" s="49"/>
      <c r="S11" s="104"/>
      <c r="T11" s="104"/>
      <c r="U11" s="108" t="s">
        <v>155</v>
      </c>
      <c r="V11" s="135" t="s">
        <v>114</v>
      </c>
      <c r="W11" s="98"/>
      <c r="X11" s="99"/>
      <c r="Y11"/>
    </row>
    <row r="12" spans="1:25" s="8" customFormat="1" ht="39" customHeight="1" thickTop="1" x14ac:dyDescent="0.25">
      <c r="A12" s="294" t="s">
        <v>23</v>
      </c>
      <c r="B12" s="295" t="s">
        <v>36</v>
      </c>
      <c r="C12" s="130" t="s">
        <v>119</v>
      </c>
      <c r="D12" s="131" t="s">
        <v>16</v>
      </c>
      <c r="E12" s="96" t="s">
        <v>139</v>
      </c>
      <c r="F12" s="97" t="s">
        <v>16</v>
      </c>
      <c r="G12" s="98"/>
      <c r="H12" s="99"/>
      <c r="I12" s="50"/>
      <c r="J12" s="6"/>
      <c r="K12" s="110"/>
      <c r="L12" s="110"/>
      <c r="M12" s="66"/>
      <c r="N12" s="99"/>
      <c r="O12" s="297" t="s">
        <v>23</v>
      </c>
      <c r="P12" s="298" t="s">
        <v>36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294"/>
      <c r="B13" s="313"/>
      <c r="C13" s="104"/>
      <c r="D13" s="7"/>
      <c r="E13" s="195"/>
      <c r="F13" s="104"/>
      <c r="G13" s="104"/>
      <c r="H13" s="201"/>
      <c r="I13" s="130" t="s">
        <v>116</v>
      </c>
      <c r="J13" s="213" t="s">
        <v>15</v>
      </c>
      <c r="K13" s="214" t="s">
        <v>147</v>
      </c>
      <c r="L13" s="213" t="s">
        <v>15</v>
      </c>
      <c r="M13" s="6"/>
      <c r="N13" s="6"/>
      <c r="O13" s="297"/>
      <c r="P13" s="298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37</v>
      </c>
      <c r="C14" s="138" t="s">
        <v>33</v>
      </c>
      <c r="D14" s="139" t="s">
        <v>15</v>
      </c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37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7" t="s">
        <v>1</v>
      </c>
      <c r="B16" s="318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17" t="s">
        <v>1</v>
      </c>
      <c r="P16" s="319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294" t="s">
        <v>13</v>
      </c>
      <c r="B17" s="295" t="s">
        <v>38</v>
      </c>
      <c r="C17" s="188" t="s">
        <v>206</v>
      </c>
      <c r="D17" s="39" t="s">
        <v>17</v>
      </c>
      <c r="E17" s="202" t="s">
        <v>138</v>
      </c>
      <c r="F17" s="131" t="s">
        <v>17</v>
      </c>
      <c r="G17" s="98"/>
      <c r="H17" s="50"/>
      <c r="I17" s="98"/>
      <c r="J17" s="100"/>
      <c r="K17" s="219" t="s">
        <v>120</v>
      </c>
      <c r="L17" s="233" t="s">
        <v>17</v>
      </c>
      <c r="M17" s="89"/>
      <c r="N17" s="167"/>
      <c r="O17" s="297" t="s">
        <v>13</v>
      </c>
      <c r="P17" s="298" t="s">
        <v>38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294"/>
      <c r="B18" s="313"/>
      <c r="C18" s="50"/>
      <c r="D18" s="104"/>
      <c r="E18" s="104"/>
      <c r="F18" s="105"/>
      <c r="G18" s="240"/>
      <c r="H18" s="105"/>
      <c r="I18" s="103" t="s">
        <v>133</v>
      </c>
      <c r="J18" s="106" t="s">
        <v>17</v>
      </c>
      <c r="K18" s="6"/>
      <c r="L18" s="7"/>
      <c r="M18" s="6"/>
      <c r="N18" s="7"/>
      <c r="O18" s="297"/>
      <c r="P18" s="298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310" t="s">
        <v>18</v>
      </c>
      <c r="B19" s="295" t="s">
        <v>100</v>
      </c>
      <c r="C19" s="96" t="s">
        <v>158</v>
      </c>
      <c r="D19" s="225" t="s">
        <v>15</v>
      </c>
      <c r="E19" s="98"/>
      <c r="F19" s="99"/>
      <c r="G19" s="50"/>
      <c r="H19" s="51"/>
      <c r="I19" s="50"/>
      <c r="J19" s="51"/>
      <c r="K19" s="98"/>
      <c r="L19" s="99"/>
      <c r="M19" s="98"/>
      <c r="N19" s="150"/>
      <c r="O19" s="296" t="s">
        <v>18</v>
      </c>
      <c r="P19" s="315" t="s">
        <v>100</v>
      </c>
      <c r="Q19" s="119"/>
      <c r="R19" s="110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311"/>
      <c r="B20" s="313"/>
      <c r="C20" s="50"/>
      <c r="D20" s="105"/>
      <c r="E20" s="103" t="s">
        <v>112</v>
      </c>
      <c r="F20" s="103" t="s">
        <v>16</v>
      </c>
      <c r="G20" s="103" t="s">
        <v>132</v>
      </c>
      <c r="H20" s="193" t="s">
        <v>16</v>
      </c>
      <c r="I20" s="103" t="s">
        <v>121</v>
      </c>
      <c r="J20" s="106" t="s">
        <v>15</v>
      </c>
      <c r="K20" s="104"/>
      <c r="L20" s="195"/>
      <c r="M20" s="104"/>
      <c r="N20" s="105"/>
      <c r="O20" s="314"/>
      <c r="P20" s="316"/>
      <c r="Q20" s="108" t="s">
        <v>221</v>
      </c>
      <c r="R20" s="254" t="s">
        <v>114</v>
      </c>
      <c r="S20" s="104"/>
      <c r="T20" s="201"/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294" t="s">
        <v>20</v>
      </c>
      <c r="B21" s="295" t="s">
        <v>101</v>
      </c>
      <c r="C21" s="219" t="s">
        <v>141</v>
      </c>
      <c r="D21" s="85" t="s">
        <v>17</v>
      </c>
      <c r="E21" s="50"/>
      <c r="F21" s="6"/>
      <c r="G21" s="50"/>
      <c r="H21" s="51"/>
      <c r="I21" s="6"/>
      <c r="J21" s="98"/>
      <c r="K21" s="138" t="s">
        <v>250</v>
      </c>
      <c r="L21" s="139" t="s">
        <v>17</v>
      </c>
      <c r="M21" s="98"/>
      <c r="N21" s="98"/>
      <c r="O21" s="297" t="s">
        <v>20</v>
      </c>
      <c r="P21" s="298" t="s">
        <v>101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294"/>
      <c r="B22" s="313"/>
      <c r="C22" s="214" t="s">
        <v>160</v>
      </c>
      <c r="D22" s="213" t="s">
        <v>16</v>
      </c>
      <c r="E22" s="104"/>
      <c r="F22" s="105"/>
      <c r="G22" s="103" t="s">
        <v>146</v>
      </c>
      <c r="H22" s="106" t="s">
        <v>16</v>
      </c>
      <c r="I22" s="214" t="s">
        <v>251</v>
      </c>
      <c r="J22" s="249" t="s">
        <v>15</v>
      </c>
      <c r="K22" s="214" t="s">
        <v>179</v>
      </c>
      <c r="L22" s="213" t="s">
        <v>15</v>
      </c>
      <c r="M22" s="107"/>
      <c r="N22" s="105"/>
      <c r="O22" s="297"/>
      <c r="P22" s="298"/>
      <c r="Q22" s="108" t="s">
        <v>183</v>
      </c>
      <c r="R22" s="135" t="s">
        <v>114</v>
      </c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310" t="s">
        <v>22</v>
      </c>
      <c r="B23" s="295" t="s">
        <v>39</v>
      </c>
      <c r="C23" s="98"/>
      <c r="D23" s="98"/>
      <c r="E23" s="98"/>
      <c r="F23" s="99"/>
      <c r="G23" s="231" t="s">
        <v>224</v>
      </c>
      <c r="H23" s="256" t="s">
        <v>15</v>
      </c>
      <c r="I23" s="96" t="s">
        <v>152</v>
      </c>
      <c r="J23" s="225" t="s">
        <v>15</v>
      </c>
      <c r="K23" s="98"/>
      <c r="L23" s="51"/>
      <c r="M23" s="50"/>
      <c r="N23" s="99"/>
      <c r="O23" s="296" t="s">
        <v>22</v>
      </c>
      <c r="P23" s="315" t="s">
        <v>39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311"/>
      <c r="B24" s="313"/>
      <c r="C24" s="274" t="s">
        <v>216</v>
      </c>
      <c r="D24" s="191" t="s">
        <v>17</v>
      </c>
      <c r="E24" s="85" t="s">
        <v>123</v>
      </c>
      <c r="F24" s="103" t="s">
        <v>16</v>
      </c>
      <c r="G24" s="85" t="s">
        <v>125</v>
      </c>
      <c r="H24" s="103" t="s">
        <v>17</v>
      </c>
      <c r="I24" s="104"/>
      <c r="J24" s="104"/>
      <c r="K24" s="108" t="s">
        <v>154</v>
      </c>
      <c r="L24" s="135" t="s">
        <v>114</v>
      </c>
      <c r="M24" s="104"/>
      <c r="N24" s="104"/>
      <c r="O24" s="314"/>
      <c r="P24" s="316"/>
      <c r="Q24" s="104"/>
      <c r="R24" s="105"/>
      <c r="S24" s="104"/>
      <c r="T24" s="105"/>
      <c r="U24" s="104"/>
      <c r="V24" s="105"/>
      <c r="W24" s="104"/>
      <c r="X24" s="136"/>
    </row>
    <row r="25" spans="1:35" s="8" customFormat="1" ht="50.25" customHeight="1" thickTop="1" x14ac:dyDescent="0.25">
      <c r="A25" s="294" t="s">
        <v>23</v>
      </c>
      <c r="B25" s="295" t="s">
        <v>40</v>
      </c>
      <c r="C25" s="98"/>
      <c r="D25" s="98"/>
      <c r="E25" s="98"/>
      <c r="F25" s="7"/>
      <c r="G25" s="98"/>
      <c r="H25" s="98"/>
      <c r="I25" s="50"/>
      <c r="J25" s="51"/>
      <c r="K25" s="98"/>
      <c r="L25" s="99"/>
      <c r="M25" s="98"/>
      <c r="N25" s="100"/>
      <c r="O25" s="297" t="s">
        <v>23</v>
      </c>
      <c r="P25" s="298" t="s">
        <v>40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294"/>
      <c r="B26" s="313"/>
      <c r="C26" s="89"/>
      <c r="D26" s="105"/>
      <c r="E26" s="230" t="s">
        <v>237</v>
      </c>
      <c r="F26" s="191" t="s">
        <v>16</v>
      </c>
      <c r="G26" s="89"/>
      <c r="H26" s="90"/>
      <c r="I26" s="103" t="s">
        <v>113</v>
      </c>
      <c r="J26" s="106" t="s">
        <v>15</v>
      </c>
      <c r="K26" s="230" t="s">
        <v>219</v>
      </c>
      <c r="L26" s="234" t="s">
        <v>15</v>
      </c>
      <c r="M26" s="6"/>
      <c r="N26" s="105"/>
      <c r="O26" s="297"/>
      <c r="P26" s="298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41</v>
      </c>
      <c r="C27" s="98"/>
      <c r="D27" s="99"/>
      <c r="E27" s="98"/>
      <c r="F27" s="99"/>
      <c r="G27" s="98"/>
      <c r="H27" s="99"/>
      <c r="I27" s="98"/>
      <c r="J27" s="99"/>
      <c r="K27" s="100"/>
      <c r="L27" s="99"/>
      <c r="M27" s="100"/>
      <c r="N27" s="150"/>
      <c r="O27" s="182" t="s">
        <v>25</v>
      </c>
      <c r="P27" s="199" t="s">
        <v>41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7" t="s">
        <v>1</v>
      </c>
      <c r="B29" s="318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17" t="s">
        <v>1</v>
      </c>
      <c r="P29" s="319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0" t="s">
        <v>13</v>
      </c>
      <c r="B30" s="295" t="s">
        <v>42</v>
      </c>
      <c r="C30" s="39" t="s">
        <v>208</v>
      </c>
      <c r="D30" s="188" t="s">
        <v>16</v>
      </c>
      <c r="E30" s="219" t="s">
        <v>127</v>
      </c>
      <c r="F30" s="85" t="s">
        <v>16</v>
      </c>
      <c r="G30" s="188" t="s">
        <v>212</v>
      </c>
      <c r="H30" s="38" t="s">
        <v>17</v>
      </c>
      <c r="I30" s="188" t="s">
        <v>213</v>
      </c>
      <c r="J30" s="38" t="s">
        <v>17</v>
      </c>
      <c r="K30" s="6"/>
      <c r="L30" s="7"/>
      <c r="M30" s="89"/>
      <c r="N30" s="69"/>
      <c r="O30" s="297" t="s">
        <v>13</v>
      </c>
      <c r="P30" s="298" t="s">
        <v>42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0"/>
      <c r="B31" s="313"/>
      <c r="C31" s="198" t="s">
        <v>209</v>
      </c>
      <c r="D31" s="209" t="s">
        <v>17</v>
      </c>
      <c r="E31" s="195"/>
      <c r="F31" s="104"/>
      <c r="G31" s="195"/>
      <c r="H31" s="105"/>
      <c r="I31" s="195"/>
      <c r="J31" s="7"/>
      <c r="K31" s="103" t="s">
        <v>140</v>
      </c>
      <c r="L31" s="106" t="s">
        <v>15</v>
      </c>
      <c r="M31" s="6"/>
      <c r="N31" s="165"/>
      <c r="O31" s="297"/>
      <c r="P31" s="298"/>
      <c r="Q31" s="104"/>
      <c r="R31" s="149"/>
      <c r="S31" s="6"/>
      <c r="T31" s="7"/>
      <c r="U31" s="6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1" t="s">
        <v>18</v>
      </c>
      <c r="B32" s="295" t="s">
        <v>102</v>
      </c>
      <c r="C32" s="6"/>
      <c r="D32" s="7"/>
      <c r="E32" s="219" t="s">
        <v>181</v>
      </c>
      <c r="F32" s="219" t="s">
        <v>16</v>
      </c>
      <c r="G32" s="39" t="s">
        <v>215</v>
      </c>
      <c r="H32" s="39" t="s">
        <v>16</v>
      </c>
      <c r="I32" s="39" t="s">
        <v>214</v>
      </c>
      <c r="J32" s="188" t="s">
        <v>16</v>
      </c>
      <c r="K32" s="100"/>
      <c r="L32" s="101"/>
      <c r="M32" s="100"/>
      <c r="N32" s="101"/>
      <c r="O32" s="296" t="s">
        <v>18</v>
      </c>
      <c r="P32" s="315" t="s">
        <v>102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2"/>
      <c r="B33" s="313"/>
      <c r="C33" s="200" t="s">
        <v>144</v>
      </c>
      <c r="D33" s="200" t="s">
        <v>17</v>
      </c>
      <c r="E33" s="214" t="s">
        <v>138</v>
      </c>
      <c r="F33" s="131" t="s">
        <v>17</v>
      </c>
      <c r="G33" s="103" t="s">
        <v>153</v>
      </c>
      <c r="H33" s="103" t="s">
        <v>17</v>
      </c>
      <c r="I33" s="103" t="s">
        <v>135</v>
      </c>
      <c r="J33" s="103" t="s">
        <v>15</v>
      </c>
      <c r="K33" s="104"/>
      <c r="L33" s="105"/>
      <c r="M33" s="104"/>
      <c r="N33" s="104"/>
      <c r="O33" s="314"/>
      <c r="P33" s="316"/>
      <c r="Q33" s="104"/>
      <c r="R33" s="105"/>
      <c r="S33" s="104"/>
      <c r="T33" s="105"/>
      <c r="U33" s="104"/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0" t="s">
        <v>20</v>
      </c>
      <c r="B34" s="295" t="s">
        <v>103</v>
      </c>
      <c r="C34" s="219" t="s">
        <v>178</v>
      </c>
      <c r="D34" s="219" t="s">
        <v>16</v>
      </c>
      <c r="E34" s="98"/>
      <c r="F34" s="98"/>
      <c r="G34" s="98"/>
      <c r="H34" s="101"/>
      <c r="I34" s="96" t="s">
        <v>159</v>
      </c>
      <c r="J34" s="131" t="s">
        <v>16</v>
      </c>
      <c r="K34" s="6"/>
      <c r="L34" s="6"/>
      <c r="M34" s="50"/>
      <c r="N34" s="98"/>
      <c r="O34" s="297" t="s">
        <v>20</v>
      </c>
      <c r="P34" s="298" t="s">
        <v>103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0"/>
      <c r="B35" s="313"/>
      <c r="C35" s="104"/>
      <c r="D35" s="105"/>
      <c r="E35" s="104"/>
      <c r="F35" s="105"/>
      <c r="G35" s="212" t="s">
        <v>180</v>
      </c>
      <c r="H35" s="213" t="s">
        <v>17</v>
      </c>
      <c r="I35" s="189" t="s">
        <v>174</v>
      </c>
      <c r="J35" s="103" t="s">
        <v>15</v>
      </c>
      <c r="K35" s="103" t="s">
        <v>126</v>
      </c>
      <c r="L35" s="189" t="s">
        <v>17</v>
      </c>
      <c r="M35" s="144"/>
      <c r="N35" s="170"/>
      <c r="O35" s="297"/>
      <c r="P35" s="298"/>
      <c r="Q35" s="108" t="s">
        <v>183</v>
      </c>
      <c r="R35" s="135" t="s">
        <v>114</v>
      </c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295" t="s">
        <v>55</v>
      </c>
      <c r="C36" s="39" t="s">
        <v>210</v>
      </c>
      <c r="D36" s="39" t="s">
        <v>16</v>
      </c>
      <c r="E36" s="219" t="s">
        <v>130</v>
      </c>
      <c r="F36" s="219" t="s">
        <v>15</v>
      </c>
      <c r="G36" s="98"/>
      <c r="H36" s="99"/>
      <c r="I36" s="130" t="s">
        <v>110</v>
      </c>
      <c r="J36" s="97" t="s">
        <v>15</v>
      </c>
      <c r="K36" s="98"/>
      <c r="L36" s="99"/>
      <c r="M36" s="99"/>
      <c r="N36" s="98"/>
      <c r="O36" s="296" t="s">
        <v>22</v>
      </c>
      <c r="P36" s="315" t="s">
        <v>55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198" t="s">
        <v>211</v>
      </c>
      <c r="D37" s="198" t="s">
        <v>17</v>
      </c>
      <c r="E37" s="89"/>
      <c r="F37" s="7"/>
      <c r="G37" s="104"/>
      <c r="H37" s="7"/>
      <c r="I37" s="103" t="s">
        <v>124</v>
      </c>
      <c r="J37" s="103" t="s">
        <v>17</v>
      </c>
      <c r="K37" s="104"/>
      <c r="L37" s="104"/>
      <c r="M37" s="50"/>
      <c r="N37" s="170"/>
      <c r="O37" s="314"/>
      <c r="P37" s="316"/>
      <c r="Q37" s="104"/>
      <c r="R37" s="104"/>
      <c r="S37" s="6"/>
      <c r="T37" s="7"/>
      <c r="U37" s="108" t="s">
        <v>196</v>
      </c>
      <c r="V37" s="218" t="s">
        <v>198</v>
      </c>
      <c r="W37" s="178" t="s">
        <v>134</v>
      </c>
      <c r="X37" s="109" t="s">
        <v>198</v>
      </c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4" t="s">
        <v>23</v>
      </c>
      <c r="B38" s="295" t="s">
        <v>56</v>
      </c>
      <c r="C38" s="98"/>
      <c r="D38" s="99"/>
      <c r="E38" s="98"/>
      <c r="F38" s="99"/>
      <c r="G38" s="6"/>
      <c r="H38" s="98"/>
      <c r="I38" s="6"/>
      <c r="J38" s="6"/>
      <c r="K38" s="200" t="s">
        <v>145</v>
      </c>
      <c r="L38" s="200" t="s">
        <v>17</v>
      </c>
      <c r="M38" s="98"/>
      <c r="N38" s="98"/>
      <c r="O38" s="297" t="s">
        <v>23</v>
      </c>
      <c r="P38" s="298" t="s">
        <v>56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294"/>
      <c r="B39" s="313"/>
      <c r="C39" s="112" t="s">
        <v>139</v>
      </c>
      <c r="D39" s="131" t="s">
        <v>16</v>
      </c>
      <c r="E39" s="112" t="s">
        <v>157</v>
      </c>
      <c r="F39" s="131" t="s">
        <v>16</v>
      </c>
      <c r="G39" s="6"/>
      <c r="H39" s="7"/>
      <c r="I39" s="64" t="s">
        <v>116</v>
      </c>
      <c r="J39" s="131" t="s">
        <v>15</v>
      </c>
      <c r="K39" s="200" t="s">
        <v>147</v>
      </c>
      <c r="L39" s="200" t="s">
        <v>15</v>
      </c>
      <c r="M39" s="144"/>
      <c r="N39" s="170"/>
      <c r="O39" s="297"/>
      <c r="P39" s="298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57</v>
      </c>
      <c r="C40" s="138" t="s">
        <v>33</v>
      </c>
      <c r="D40" s="139" t="s">
        <v>15</v>
      </c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57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7" t="s">
        <v>1</v>
      </c>
      <c r="B42" s="318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17" t="s">
        <v>1</v>
      </c>
      <c r="P42" s="319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294" t="s">
        <v>13</v>
      </c>
      <c r="B43" s="312" t="s">
        <v>203</v>
      </c>
      <c r="C43" s="89"/>
      <c r="D43" s="6"/>
      <c r="E43" s="98"/>
      <c r="F43" s="50"/>
      <c r="G43" s="98"/>
      <c r="H43" s="50"/>
      <c r="I43" s="98"/>
      <c r="J43" s="100"/>
      <c r="K43" s="241"/>
      <c r="L43" s="51"/>
      <c r="M43" s="90"/>
      <c r="N43" s="69"/>
      <c r="O43" s="297" t="s">
        <v>13</v>
      </c>
      <c r="P43" s="298" t="s">
        <v>203</v>
      </c>
      <c r="Q43" s="180"/>
      <c r="R43" s="93"/>
      <c r="S43" s="50"/>
      <c r="T43" s="51"/>
      <c r="U43" s="50"/>
      <c r="V43" s="51"/>
      <c r="W43" s="89"/>
      <c r="X43" s="161"/>
    </row>
    <row r="44" spans="1:35" s="8" customFormat="1" ht="40.5" customHeight="1" thickBot="1" x14ac:dyDescent="0.3">
      <c r="A44" s="294"/>
      <c r="B44" s="313"/>
      <c r="C44" s="222" t="s">
        <v>217</v>
      </c>
      <c r="D44" s="204" t="s">
        <v>17</v>
      </c>
      <c r="E44" s="104"/>
      <c r="F44" s="104"/>
      <c r="G44" s="104"/>
      <c r="H44" s="104"/>
      <c r="I44" s="143" t="s">
        <v>146</v>
      </c>
      <c r="J44" s="200" t="s">
        <v>16</v>
      </c>
      <c r="K44" s="85" t="s">
        <v>218</v>
      </c>
      <c r="L44" s="106" t="s">
        <v>15</v>
      </c>
      <c r="M44" s="6"/>
      <c r="N44" s="49"/>
      <c r="O44" s="297"/>
      <c r="P44" s="298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310" t="s">
        <v>18</v>
      </c>
      <c r="B45" s="312" t="s">
        <v>58</v>
      </c>
      <c r="C45" s="96" t="s">
        <v>158</v>
      </c>
      <c r="D45" s="194" t="s">
        <v>15</v>
      </c>
      <c r="E45" s="98"/>
      <c r="F45" s="99"/>
      <c r="G45" s="89"/>
      <c r="H45" s="7"/>
      <c r="I45" s="112" t="s">
        <v>180</v>
      </c>
      <c r="J45" s="97" t="s">
        <v>17</v>
      </c>
      <c r="K45" s="142" t="s">
        <v>290</v>
      </c>
      <c r="L45" s="206" t="s">
        <v>17</v>
      </c>
      <c r="M45" s="98"/>
      <c r="N45" s="150"/>
      <c r="O45" s="296" t="s">
        <v>18</v>
      </c>
      <c r="P45" s="315" t="s">
        <v>58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311"/>
      <c r="B46" s="313"/>
      <c r="C46" s="39" t="s">
        <v>254</v>
      </c>
      <c r="D46" s="198" t="s">
        <v>17</v>
      </c>
      <c r="E46" s="103" t="s">
        <v>123</v>
      </c>
      <c r="F46" s="103" t="s">
        <v>16</v>
      </c>
      <c r="G46" s="103" t="s">
        <v>132</v>
      </c>
      <c r="H46" s="106" t="s">
        <v>16</v>
      </c>
      <c r="I46" s="85" t="s">
        <v>113</v>
      </c>
      <c r="J46" s="106" t="s">
        <v>15</v>
      </c>
      <c r="K46" s="107"/>
      <c r="L46" s="105"/>
      <c r="M46" s="104"/>
      <c r="N46" s="168"/>
      <c r="O46" s="314"/>
      <c r="P46" s="316"/>
      <c r="Q46" s="108" t="s">
        <v>188</v>
      </c>
      <c r="R46" s="135" t="s">
        <v>114</v>
      </c>
      <c r="S46" s="104"/>
      <c r="T46" s="105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294" t="s">
        <v>20</v>
      </c>
      <c r="B47" s="312" t="s">
        <v>104</v>
      </c>
      <c r="C47" s="219" t="s">
        <v>141</v>
      </c>
      <c r="D47" s="233" t="s">
        <v>17</v>
      </c>
      <c r="E47" s="100"/>
      <c r="F47" s="51"/>
      <c r="G47" s="100"/>
      <c r="H47" s="51"/>
      <c r="I47" s="188" t="s">
        <v>253</v>
      </c>
      <c r="J47" s="188" t="s">
        <v>16</v>
      </c>
      <c r="K47" s="98"/>
      <c r="L47" s="101"/>
      <c r="M47" s="89"/>
      <c r="N47" s="69"/>
      <c r="O47" s="297" t="s">
        <v>20</v>
      </c>
      <c r="P47" s="298" t="s">
        <v>104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294"/>
      <c r="B48" s="313"/>
      <c r="C48" s="200" t="s">
        <v>160</v>
      </c>
      <c r="D48" s="200" t="s">
        <v>16</v>
      </c>
      <c r="E48" s="6"/>
      <c r="F48" s="105"/>
      <c r="G48" s="6"/>
      <c r="H48" s="105"/>
      <c r="I48" s="200" t="s">
        <v>121</v>
      </c>
      <c r="J48" s="200" t="s">
        <v>15</v>
      </c>
      <c r="K48" s="104"/>
      <c r="L48" s="149"/>
      <c r="M48" s="6"/>
      <c r="N48" s="105"/>
      <c r="O48" s="297"/>
      <c r="P48" s="298"/>
      <c r="Q48" s="108" t="s">
        <v>183</v>
      </c>
      <c r="R48" s="135" t="s">
        <v>114</v>
      </c>
      <c r="S48" s="104"/>
      <c r="T48" s="105"/>
      <c r="U48" s="54"/>
      <c r="V48" s="49"/>
      <c r="W48" s="104"/>
      <c r="X48" s="136"/>
    </row>
    <row r="49" spans="1:33" s="8" customFormat="1" ht="41.25" customHeight="1" thickTop="1" x14ac:dyDescent="0.25">
      <c r="A49" s="310" t="s">
        <v>22</v>
      </c>
      <c r="B49" s="312" t="s">
        <v>59</v>
      </c>
      <c r="C49" s="100"/>
      <c r="D49" s="51"/>
      <c r="E49" s="100"/>
      <c r="F49" s="51"/>
      <c r="G49" s="219" t="s">
        <v>133</v>
      </c>
      <c r="H49" s="229" t="s">
        <v>17</v>
      </c>
      <c r="I49" s="219" t="s">
        <v>125</v>
      </c>
      <c r="J49" s="229" t="s">
        <v>17</v>
      </c>
      <c r="K49" s="6"/>
      <c r="L49" s="49"/>
      <c r="M49" s="6"/>
      <c r="N49" s="49"/>
      <c r="O49" s="296" t="s">
        <v>22</v>
      </c>
      <c r="P49" s="315" t="s">
        <v>59</v>
      </c>
      <c r="Q49" s="98"/>
      <c r="R49" s="121"/>
      <c r="S49" s="98"/>
      <c r="T49" s="99"/>
      <c r="U49" s="98"/>
      <c r="V49" s="150"/>
      <c r="W49" s="98"/>
      <c r="X49" s="137"/>
    </row>
    <row r="50" spans="1:33" s="8" customFormat="1" ht="45" customHeight="1" thickBot="1" x14ac:dyDescent="0.3">
      <c r="A50" s="311"/>
      <c r="B50" s="313"/>
      <c r="C50" s="6"/>
      <c r="D50" s="105"/>
      <c r="E50" s="197" t="s">
        <v>236</v>
      </c>
      <c r="F50" s="204" t="s">
        <v>16</v>
      </c>
      <c r="G50" s="104"/>
      <c r="H50" s="50"/>
      <c r="I50" s="112" t="s">
        <v>280</v>
      </c>
      <c r="J50" s="213" t="s">
        <v>15</v>
      </c>
      <c r="K50" s="130" t="s">
        <v>179</v>
      </c>
      <c r="L50" s="213" t="s">
        <v>15</v>
      </c>
      <c r="M50" s="279"/>
      <c r="N50" s="149"/>
      <c r="O50" s="314"/>
      <c r="P50" s="316"/>
      <c r="Q50" s="6"/>
      <c r="R50" s="105"/>
      <c r="S50" s="6"/>
      <c r="T50" s="105"/>
      <c r="U50" s="6"/>
      <c r="V50" s="149"/>
      <c r="W50" s="6"/>
      <c r="X50" s="149"/>
      <c r="Y50" s="207"/>
    </row>
    <row r="51" spans="1:33" s="8" customFormat="1" ht="40.5" customHeight="1" thickTop="1" x14ac:dyDescent="0.25">
      <c r="A51" s="310" t="s">
        <v>23</v>
      </c>
      <c r="B51" s="312" t="s">
        <v>60</v>
      </c>
      <c r="C51" s="39" t="s">
        <v>252</v>
      </c>
      <c r="D51" s="188" t="s">
        <v>17</v>
      </c>
      <c r="E51" s="100"/>
      <c r="F51" s="100"/>
      <c r="G51" s="98"/>
      <c r="H51" s="99"/>
      <c r="I51" s="188" t="s">
        <v>255</v>
      </c>
      <c r="J51" s="188" t="s">
        <v>16</v>
      </c>
      <c r="K51" s="219" t="s">
        <v>126</v>
      </c>
      <c r="L51" s="229" t="s">
        <v>17</v>
      </c>
      <c r="M51" s="98"/>
      <c r="N51" s="173"/>
      <c r="O51" s="296" t="s">
        <v>23</v>
      </c>
      <c r="P51" s="298" t="s">
        <v>60</v>
      </c>
      <c r="Q51" s="98"/>
      <c r="R51" s="7"/>
      <c r="S51" s="98"/>
      <c r="T51" s="89"/>
      <c r="U51" s="98"/>
      <c r="V51" s="150"/>
      <c r="W51" s="113"/>
      <c r="X51" s="137"/>
    </row>
    <row r="52" spans="1:33" s="8" customFormat="1" ht="45" customHeight="1" thickBot="1" x14ac:dyDescent="0.3">
      <c r="A52" s="311"/>
      <c r="B52" s="313"/>
      <c r="C52" s="104"/>
      <c r="D52" s="195"/>
      <c r="E52" s="104"/>
      <c r="F52" s="105"/>
      <c r="G52" s="112" t="s">
        <v>152</v>
      </c>
      <c r="H52" s="213" t="s">
        <v>15</v>
      </c>
      <c r="I52" s="112" t="s">
        <v>128</v>
      </c>
      <c r="J52" s="213" t="s">
        <v>15</v>
      </c>
      <c r="K52" s="104"/>
      <c r="L52" s="201"/>
      <c r="M52" s="89"/>
      <c r="N52" s="105"/>
      <c r="O52" s="314"/>
      <c r="P52" s="298"/>
      <c r="Q52" s="195"/>
      <c r="R52" s="105"/>
      <c r="S52" s="195"/>
      <c r="T52" s="105"/>
      <c r="U52" s="175"/>
      <c r="V52" s="105"/>
      <c r="W52" s="104"/>
      <c r="X52" s="105"/>
    </row>
    <row r="53" spans="1:33" s="8" customFormat="1" ht="42.75" customHeight="1" thickTop="1" thickBot="1" x14ac:dyDescent="0.3">
      <c r="A53" s="154" t="s">
        <v>25</v>
      </c>
      <c r="B53" s="95" t="s">
        <v>61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61</v>
      </c>
      <c r="Q53" s="157"/>
      <c r="R53" s="156"/>
      <c r="S53" s="155"/>
      <c r="T53" s="156"/>
      <c r="U53" s="157"/>
      <c r="V53" s="158"/>
      <c r="W53" s="159"/>
      <c r="X53" s="160"/>
    </row>
    <row r="54" spans="1:33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33" ht="29.25" customHeight="1" thickTop="1" x14ac:dyDescent="0.25">
      <c r="B55" s="227"/>
      <c r="C55" s="227"/>
      <c r="D55" s="227"/>
      <c r="G55" s="45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4" t="s">
        <v>45</v>
      </c>
      <c r="P55" s="334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27">
        <f t="shared" ref="O56:O60" si="0">SUM(M56:N56)</f>
        <v>16</v>
      </c>
      <c r="P56" s="327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28">
        <f t="shared" si="0"/>
        <v>18</v>
      </c>
      <c r="P57" s="328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30">
        <f t="shared" si="0"/>
        <v>10</v>
      </c>
      <c r="P58" s="330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80"/>
    </row>
    <row r="59" spans="1:33" ht="29.25" customHeight="1" x14ac:dyDescent="0.25">
      <c r="I59" s="30" t="s">
        <v>200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1">
        <f>SUM(M59:N59)</f>
        <v>4</v>
      </c>
      <c r="P59" s="331"/>
      <c r="Q59" s="30" t="s">
        <v>200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81" t="s">
        <v>111</v>
      </c>
      <c r="J60" s="82"/>
      <c r="K60" s="83">
        <f>2*(COUNTIF($C$4:$J$15,"HIẾU")+COUNTIF($Q$4:$X$15,"HIẾU")-COUNTIF(G17:J17,"HIẾU"))</f>
        <v>6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6</v>
      </c>
      <c r="N60" s="83">
        <f>2*(COUNTIF($M$4:$N$15,"HIẾU")+COUNTIF(K5:L16,"HIẾU"))</f>
        <v>0</v>
      </c>
      <c r="O60" s="332">
        <f t="shared" si="0"/>
        <v>6</v>
      </c>
      <c r="P60" s="333"/>
      <c r="Q60" s="83" t="s">
        <v>111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4" t="s">
        <v>45</v>
      </c>
      <c r="P61" s="334"/>
      <c r="T61" s="48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27">
        <f t="shared" ref="O62:O67" si="3">SUM(M62:N62)</f>
        <v>16</v>
      </c>
      <c r="P62" s="327"/>
      <c r="T62" s="48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28">
        <f t="shared" si="3"/>
        <v>12</v>
      </c>
      <c r="P63" s="328"/>
      <c r="T63" s="48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29"/>
      <c r="P64" s="329"/>
      <c r="T64" s="48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30">
        <f t="shared" si="3"/>
        <v>12</v>
      </c>
      <c r="P65" s="330"/>
      <c r="T65" s="48"/>
    </row>
    <row r="66" spans="7:20" ht="29.25" customHeight="1" x14ac:dyDescent="0.4">
      <c r="H66" s="26"/>
      <c r="I66" s="30" t="s">
        <v>200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1">
        <f t="shared" si="3"/>
        <v>0</v>
      </c>
      <c r="P66" s="331"/>
      <c r="T66" s="48"/>
    </row>
    <row r="67" spans="7:20" ht="29.25" customHeight="1" x14ac:dyDescent="0.4">
      <c r="H67" s="26"/>
      <c r="I67" s="81" t="s">
        <v>111</v>
      </c>
      <c r="J67" s="82"/>
      <c r="K67" s="83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83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35">
        <f t="shared" si="3"/>
        <v>6</v>
      </c>
      <c r="P67" s="335"/>
      <c r="T67" s="48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4" t="s">
        <v>45</v>
      </c>
      <c r="P68" s="334"/>
      <c r="T68" s="48"/>
    </row>
    <row r="69" spans="7:20" ht="29.25" customHeight="1" x14ac:dyDescent="0.25">
      <c r="G69" s="326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27">
        <f t="shared" ref="O69:O74" si="4">SUM(M69:N69)</f>
        <v>16</v>
      </c>
      <c r="P69" s="327"/>
      <c r="T69" s="48"/>
    </row>
    <row r="70" spans="7:20" ht="29.25" customHeight="1" x14ac:dyDescent="0.25">
      <c r="G70" s="326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28">
        <f t="shared" si="4"/>
        <v>20</v>
      </c>
      <c r="P70" s="328"/>
      <c r="T70" s="48"/>
    </row>
    <row r="71" spans="7:20" ht="29.25" hidden="1" customHeight="1" x14ac:dyDescent="0.25">
      <c r="G71" s="326"/>
      <c r="I71" s="28"/>
      <c r="J71" s="29"/>
      <c r="K71" s="13"/>
      <c r="L71" s="13"/>
      <c r="M71" s="13"/>
      <c r="N71" s="13"/>
      <c r="O71" s="329"/>
      <c r="P71" s="329"/>
      <c r="T71" s="48"/>
    </row>
    <row r="72" spans="7:20" ht="29.25" customHeight="1" x14ac:dyDescent="0.25">
      <c r="G72" s="326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30">
        <f t="shared" si="4"/>
        <v>22</v>
      </c>
      <c r="P72" s="330"/>
      <c r="T72" s="48"/>
    </row>
    <row r="73" spans="7:20" ht="29.25" customHeight="1" x14ac:dyDescent="0.25">
      <c r="G73" s="326"/>
      <c r="I73" s="30" t="s">
        <v>200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31">
        <f t="shared" si="4"/>
        <v>4</v>
      </c>
      <c r="P73" s="331"/>
      <c r="T73" s="48"/>
    </row>
    <row r="74" spans="7:20" ht="29.25" customHeight="1" x14ac:dyDescent="0.5">
      <c r="G74" s="80"/>
      <c r="I74" s="81" t="s">
        <v>111</v>
      </c>
      <c r="J74" s="82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35">
        <f t="shared" si="4"/>
        <v>2</v>
      </c>
      <c r="P74" s="335"/>
      <c r="T74" s="48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4" t="s">
        <v>45</v>
      </c>
      <c r="P75" s="334"/>
      <c r="T75" s="48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27">
        <f t="shared" ref="O76:O81" si="5">SUM(M76:N76)</f>
        <v>16</v>
      </c>
      <c r="P76" s="327"/>
      <c r="T76" s="48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28">
        <f t="shared" si="5"/>
        <v>14</v>
      </c>
      <c r="P77" s="328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29"/>
      <c r="P78" s="329"/>
      <c r="T78" s="48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30">
        <f t="shared" si="5"/>
        <v>18</v>
      </c>
      <c r="P79" s="330"/>
      <c r="T79" s="48"/>
    </row>
    <row r="80" spans="7:20" ht="26.25" x14ac:dyDescent="0.4">
      <c r="H80" s="26"/>
      <c r="I80" s="30" t="s">
        <v>200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31">
        <f>SUM(M80:N80)</f>
        <v>0</v>
      </c>
      <c r="P80" s="331"/>
      <c r="T80" s="48"/>
    </row>
    <row r="81" spans="1:20" ht="26.25" x14ac:dyDescent="0.4">
      <c r="A81" s="45"/>
      <c r="H81" s="26"/>
      <c r="I81" s="81" t="s">
        <v>111</v>
      </c>
      <c r="J81" s="82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35">
        <f t="shared" si="5"/>
        <v>4</v>
      </c>
      <c r="P81" s="335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83"/>
  <sheetViews>
    <sheetView zoomScale="60" zoomScaleNormal="60" workbookViewId="0">
      <pane xSplit="2" ySplit="3" topLeftCell="P47" activePane="bottomRight" state="frozen"/>
      <selection pane="topRight" activeCell="C1" sqref="C1"/>
      <selection pane="bottomLeft" activeCell="A4" sqref="A4"/>
      <selection pane="bottomRight" activeCell="G47" sqref="G4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9" t="s">
        <v>294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1"/>
    </row>
    <row r="2" spans="1:25" s="1" customFormat="1" ht="64.5" customHeight="1" x14ac:dyDescent="0.25">
      <c r="A2" s="302" t="s">
        <v>149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304" t="s">
        <v>0</v>
      </c>
      <c r="P2" s="305"/>
      <c r="Q2" s="305"/>
      <c r="R2" s="305"/>
      <c r="S2" s="305"/>
      <c r="T2" s="305"/>
      <c r="U2" s="305"/>
      <c r="V2" s="305"/>
      <c r="W2" s="305"/>
      <c r="X2" s="305"/>
      <c r="Y2"/>
    </row>
    <row r="3" spans="1:25" ht="20.25" thickBot="1" x14ac:dyDescent="0.3">
      <c r="A3" s="306" t="s">
        <v>1</v>
      </c>
      <c r="B3" s="307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08" t="s">
        <v>1</v>
      </c>
      <c r="P3" s="30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3" t="s">
        <v>13</v>
      </c>
      <c r="B4" s="295" t="s">
        <v>257</v>
      </c>
      <c r="C4" s="39" t="s">
        <v>208</v>
      </c>
      <c r="D4" s="188" t="s">
        <v>16</v>
      </c>
      <c r="E4" s="98"/>
      <c r="F4" s="98"/>
      <c r="G4" s="188" t="s">
        <v>212</v>
      </c>
      <c r="H4" s="38" t="s">
        <v>17</v>
      </c>
      <c r="I4" s="188" t="s">
        <v>213</v>
      </c>
      <c r="J4" s="38" t="s">
        <v>17</v>
      </c>
      <c r="K4" s="89"/>
      <c r="L4" s="90"/>
      <c r="M4" s="89"/>
      <c r="N4" s="102"/>
      <c r="O4" s="296" t="s">
        <v>13</v>
      </c>
      <c r="P4" s="298" t="s">
        <v>257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294"/>
      <c r="B5" s="295"/>
      <c r="C5" s="198" t="s">
        <v>209</v>
      </c>
      <c r="D5" s="209" t="s">
        <v>17</v>
      </c>
      <c r="E5" s="103" t="s">
        <v>127</v>
      </c>
      <c r="F5" s="103" t="s">
        <v>16</v>
      </c>
      <c r="G5" s="104"/>
      <c r="H5" s="104"/>
      <c r="I5" s="104"/>
      <c r="J5" s="104"/>
      <c r="K5" s="103" t="s">
        <v>140</v>
      </c>
      <c r="L5" s="220" t="s">
        <v>15</v>
      </c>
      <c r="M5" s="6"/>
      <c r="N5" s="165"/>
      <c r="O5" s="297"/>
      <c r="P5" s="298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310" t="s">
        <v>18</v>
      </c>
      <c r="B6" s="312" t="s">
        <v>258</v>
      </c>
      <c r="C6" s="96" t="s">
        <v>144</v>
      </c>
      <c r="D6" s="97" t="s">
        <v>17</v>
      </c>
      <c r="E6" s="202" t="s">
        <v>138</v>
      </c>
      <c r="F6" s="131" t="s">
        <v>17</v>
      </c>
      <c r="G6" s="39" t="s">
        <v>215</v>
      </c>
      <c r="H6" s="39" t="s">
        <v>16</v>
      </c>
      <c r="I6" s="39" t="s">
        <v>214</v>
      </c>
      <c r="J6" s="188" t="s">
        <v>16</v>
      </c>
      <c r="K6" s="100"/>
      <c r="L6" s="100"/>
      <c r="M6" s="98"/>
      <c r="N6" s="150"/>
      <c r="O6" s="296" t="s">
        <v>18</v>
      </c>
      <c r="P6" s="315" t="s">
        <v>258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311"/>
      <c r="B7" s="313"/>
      <c r="C7" s="104"/>
      <c r="D7" s="104"/>
      <c r="E7" s="103" t="s">
        <v>178</v>
      </c>
      <c r="F7" s="103" t="s">
        <v>16</v>
      </c>
      <c r="G7" s="6"/>
      <c r="H7" s="7"/>
      <c r="I7" s="85" t="s">
        <v>174</v>
      </c>
      <c r="J7" s="85" t="s">
        <v>15</v>
      </c>
      <c r="K7" s="6"/>
      <c r="L7" s="105"/>
      <c r="M7" s="107"/>
      <c r="N7" s="149"/>
      <c r="O7" s="314"/>
      <c r="P7" s="316"/>
      <c r="Q7" s="104"/>
      <c r="R7" s="149"/>
      <c r="S7" s="104"/>
      <c r="T7" s="104"/>
      <c r="U7" s="104"/>
      <c r="V7" s="105"/>
      <c r="W7" s="104"/>
      <c r="X7" s="136"/>
      <c r="Y7" s="242"/>
    </row>
    <row r="8" spans="1:25" s="8" customFormat="1" ht="42" customHeight="1" thickTop="1" x14ac:dyDescent="0.25">
      <c r="A8" s="294" t="s">
        <v>20</v>
      </c>
      <c r="B8" s="295" t="s">
        <v>259</v>
      </c>
      <c r="C8" s="96" t="s">
        <v>157</v>
      </c>
      <c r="D8" s="97" t="s">
        <v>16</v>
      </c>
      <c r="E8" s="98"/>
      <c r="F8" s="99"/>
      <c r="G8" s="98"/>
      <c r="H8" s="98"/>
      <c r="I8" s="96" t="s">
        <v>116</v>
      </c>
      <c r="J8" s="97" t="s">
        <v>15</v>
      </c>
      <c r="K8" s="98"/>
      <c r="L8" s="51"/>
      <c r="M8" s="99"/>
      <c r="N8" s="69"/>
      <c r="O8" s="297" t="s">
        <v>20</v>
      </c>
      <c r="P8" s="298" t="s">
        <v>259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294"/>
      <c r="B9" s="313"/>
      <c r="C9" s="104"/>
      <c r="D9" s="104"/>
      <c r="E9" s="104"/>
      <c r="F9" s="104"/>
      <c r="G9" s="103" t="s">
        <v>181</v>
      </c>
      <c r="H9" s="103" t="s">
        <v>16</v>
      </c>
      <c r="I9" s="103" t="s">
        <v>124</v>
      </c>
      <c r="J9" s="220" t="s">
        <v>17</v>
      </c>
      <c r="K9" s="85" t="s">
        <v>145</v>
      </c>
      <c r="L9" s="103" t="s">
        <v>17</v>
      </c>
      <c r="M9" s="49"/>
      <c r="N9" s="49"/>
      <c r="O9" s="297"/>
      <c r="P9" s="298"/>
      <c r="Q9" s="108" t="s">
        <v>183</v>
      </c>
      <c r="R9" s="135" t="s">
        <v>114</v>
      </c>
      <c r="S9" s="84"/>
      <c r="T9" s="7"/>
      <c r="U9" s="104"/>
      <c r="V9" s="104"/>
      <c r="W9" s="104"/>
      <c r="X9" s="168"/>
      <c r="Y9" s="242"/>
    </row>
    <row r="10" spans="1:25" s="8" customFormat="1" ht="47.25" customHeight="1" thickTop="1" x14ac:dyDescent="0.25">
      <c r="A10" s="310" t="s">
        <v>22</v>
      </c>
      <c r="B10" s="312" t="s">
        <v>260</v>
      </c>
      <c r="C10" s="39" t="s">
        <v>210</v>
      </c>
      <c r="D10" s="39" t="s">
        <v>16</v>
      </c>
      <c r="E10" s="6"/>
      <c r="F10" s="7"/>
      <c r="G10" s="98"/>
      <c r="H10" s="6"/>
      <c r="I10" s="96" t="s">
        <v>159</v>
      </c>
      <c r="J10" s="97" t="s">
        <v>16</v>
      </c>
      <c r="K10" s="98"/>
      <c r="L10" s="99"/>
      <c r="M10" s="98"/>
      <c r="N10" s="150"/>
      <c r="O10" s="296" t="s">
        <v>22</v>
      </c>
      <c r="P10" s="315" t="s">
        <v>260</v>
      </c>
      <c r="Q10" s="98"/>
      <c r="R10" s="100"/>
      <c r="S10" s="98"/>
      <c r="T10" s="99"/>
      <c r="U10" s="87" t="s">
        <v>220</v>
      </c>
      <c r="V10" s="255" t="s">
        <v>198</v>
      </c>
      <c r="W10" s="237" t="s">
        <v>186</v>
      </c>
      <c r="X10" s="277" t="s">
        <v>198</v>
      </c>
      <c r="Y10"/>
    </row>
    <row r="11" spans="1:25" s="8" customFormat="1" ht="36.75" customHeight="1" thickBot="1" x14ac:dyDescent="0.3">
      <c r="A11" s="311"/>
      <c r="B11" s="313"/>
      <c r="C11" s="198" t="s">
        <v>211</v>
      </c>
      <c r="D11" s="198" t="s">
        <v>17</v>
      </c>
      <c r="E11" s="103" t="s">
        <v>131</v>
      </c>
      <c r="F11" s="103" t="s">
        <v>15</v>
      </c>
      <c r="G11" s="195"/>
      <c r="H11" s="104"/>
      <c r="I11" s="103" t="s">
        <v>135</v>
      </c>
      <c r="J11" s="85" t="s">
        <v>15</v>
      </c>
      <c r="K11" s="104"/>
      <c r="L11" s="104"/>
      <c r="M11" s="104"/>
      <c r="N11" s="104"/>
      <c r="O11" s="314"/>
      <c r="P11" s="316"/>
      <c r="Q11" s="6"/>
      <c r="R11" s="49"/>
      <c r="S11" s="104"/>
      <c r="T11" s="104"/>
      <c r="U11" s="104"/>
      <c r="V11" s="105"/>
      <c r="W11" s="89"/>
      <c r="X11" s="90"/>
      <c r="Y11"/>
    </row>
    <row r="12" spans="1:25" s="8" customFormat="1" ht="39" customHeight="1" thickTop="1" x14ac:dyDescent="0.25">
      <c r="A12" s="294" t="s">
        <v>23</v>
      </c>
      <c r="B12" s="295" t="s">
        <v>261</v>
      </c>
      <c r="C12" s="6"/>
      <c r="D12" s="7"/>
      <c r="E12" s="96" t="s">
        <v>139</v>
      </c>
      <c r="F12" s="97" t="s">
        <v>17</v>
      </c>
      <c r="G12" s="98"/>
      <c r="H12" s="99"/>
      <c r="I12" s="6"/>
      <c r="J12" s="99"/>
      <c r="K12" s="110"/>
      <c r="L12" s="110"/>
      <c r="M12" s="66"/>
      <c r="N12" s="99"/>
      <c r="O12" s="297" t="s">
        <v>23</v>
      </c>
      <c r="P12" s="298" t="s">
        <v>261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294"/>
      <c r="B13" s="313"/>
      <c r="C13" s="104"/>
      <c r="D13" s="7"/>
      <c r="E13" s="104"/>
      <c r="F13" s="104"/>
      <c r="G13" s="104"/>
      <c r="H13" s="201"/>
      <c r="I13" s="130" t="s">
        <v>110</v>
      </c>
      <c r="J13" s="276" t="s">
        <v>15</v>
      </c>
      <c r="K13" s="214" t="s">
        <v>147</v>
      </c>
      <c r="L13" s="213" t="s">
        <v>15</v>
      </c>
      <c r="M13" s="6"/>
      <c r="N13" s="6"/>
      <c r="O13" s="297"/>
      <c r="P13" s="298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262</v>
      </c>
      <c r="C14" s="98"/>
      <c r="D14" s="99"/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262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7" t="s">
        <v>1</v>
      </c>
      <c r="B16" s="318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17" t="s">
        <v>1</v>
      </c>
      <c r="P16" s="319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294" t="s">
        <v>13</v>
      </c>
      <c r="B17" s="295" t="s">
        <v>105</v>
      </c>
      <c r="C17" s="39" t="s">
        <v>208</v>
      </c>
      <c r="D17" s="188" t="s">
        <v>16</v>
      </c>
      <c r="E17" s="98"/>
      <c r="F17" s="6"/>
      <c r="G17" s="188" t="s">
        <v>212</v>
      </c>
      <c r="H17" s="38" t="s">
        <v>17</v>
      </c>
      <c r="I17" s="188" t="s">
        <v>213</v>
      </c>
      <c r="J17" s="38" t="s">
        <v>17</v>
      </c>
      <c r="K17" s="98"/>
      <c r="L17" s="51"/>
      <c r="M17" s="89"/>
      <c r="N17" s="167"/>
      <c r="O17" s="297" t="s">
        <v>13</v>
      </c>
      <c r="P17" s="298" t="s">
        <v>105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294"/>
      <c r="B18" s="313"/>
      <c r="C18" s="198" t="s">
        <v>209</v>
      </c>
      <c r="D18" s="209" t="s">
        <v>17</v>
      </c>
      <c r="E18" s="103" t="s">
        <v>236</v>
      </c>
      <c r="F18" s="103" t="s">
        <v>16</v>
      </c>
      <c r="G18" s="104"/>
      <c r="H18" s="105"/>
      <c r="I18" s="104"/>
      <c r="J18" s="105"/>
      <c r="K18" s="103" t="s">
        <v>218</v>
      </c>
      <c r="L18" s="106" t="s">
        <v>15</v>
      </c>
      <c r="M18" s="6"/>
      <c r="N18" s="7"/>
      <c r="O18" s="297"/>
      <c r="P18" s="298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310" t="s">
        <v>18</v>
      </c>
      <c r="B19" s="295" t="s">
        <v>263</v>
      </c>
      <c r="C19" s="96" t="s">
        <v>158</v>
      </c>
      <c r="D19" s="225" t="s">
        <v>15</v>
      </c>
      <c r="E19" s="202" t="s">
        <v>128</v>
      </c>
      <c r="F19" s="225" t="s">
        <v>15</v>
      </c>
      <c r="G19" s="39" t="s">
        <v>215</v>
      </c>
      <c r="H19" s="39" t="s">
        <v>16</v>
      </c>
      <c r="I19" s="39" t="s">
        <v>214</v>
      </c>
      <c r="J19" s="188" t="s">
        <v>16</v>
      </c>
      <c r="K19" s="98"/>
      <c r="L19" s="99"/>
      <c r="M19" s="98"/>
      <c r="N19" s="150"/>
      <c r="O19" s="296" t="s">
        <v>18</v>
      </c>
      <c r="P19" s="315" t="s">
        <v>263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311"/>
      <c r="B20" s="313"/>
      <c r="C20" s="198" t="s">
        <v>282</v>
      </c>
      <c r="D20" s="198" t="s">
        <v>17</v>
      </c>
      <c r="E20" s="85" t="s">
        <v>112</v>
      </c>
      <c r="F20" s="103" t="s">
        <v>16</v>
      </c>
      <c r="G20" s="103" t="s">
        <v>133</v>
      </c>
      <c r="H20" s="106" t="s">
        <v>17</v>
      </c>
      <c r="I20" s="103" t="s">
        <v>121</v>
      </c>
      <c r="J20" s="106" t="s">
        <v>15</v>
      </c>
      <c r="K20" s="103" t="s">
        <v>126</v>
      </c>
      <c r="L20" s="189" t="s">
        <v>17</v>
      </c>
      <c r="M20" s="104"/>
      <c r="N20" s="105"/>
      <c r="O20" s="314"/>
      <c r="P20" s="316"/>
      <c r="Q20" s="108" t="s">
        <v>221</v>
      </c>
      <c r="R20" s="254" t="s">
        <v>114</v>
      </c>
      <c r="S20" s="190" t="s">
        <v>292</v>
      </c>
      <c r="T20" s="239" t="s">
        <v>114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294" t="s">
        <v>20</v>
      </c>
      <c r="B21" s="295" t="s">
        <v>264</v>
      </c>
      <c r="C21" s="212" t="s">
        <v>160</v>
      </c>
      <c r="D21" s="131" t="s">
        <v>16</v>
      </c>
      <c r="E21" s="98"/>
      <c r="F21" s="6"/>
      <c r="G21" s="188" t="s">
        <v>284</v>
      </c>
      <c r="H21" s="188" t="s">
        <v>16</v>
      </c>
      <c r="I21" s="212" t="s">
        <v>180</v>
      </c>
      <c r="J21" s="131" t="s">
        <v>17</v>
      </c>
      <c r="K21" s="112" t="s">
        <v>235</v>
      </c>
      <c r="L21" s="97" t="s">
        <v>17</v>
      </c>
      <c r="M21" s="98"/>
      <c r="N21" s="98"/>
      <c r="O21" s="297" t="s">
        <v>20</v>
      </c>
      <c r="P21" s="298" t="s">
        <v>264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294"/>
      <c r="B22" s="313"/>
      <c r="C22" s="85" t="s">
        <v>141</v>
      </c>
      <c r="D22" s="85" t="s">
        <v>15</v>
      </c>
      <c r="E22" s="104"/>
      <c r="F22" s="105"/>
      <c r="G22" s="104"/>
      <c r="H22" s="105"/>
      <c r="I22" s="103" t="s">
        <v>113</v>
      </c>
      <c r="J22" s="106" t="s">
        <v>15</v>
      </c>
      <c r="K22" s="103" t="s">
        <v>140</v>
      </c>
      <c r="L22" s="106" t="s">
        <v>15</v>
      </c>
      <c r="M22" s="107"/>
      <c r="N22" s="105"/>
      <c r="O22" s="297"/>
      <c r="P22" s="298"/>
      <c r="Q22" s="104"/>
      <c r="R22" s="105"/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310" t="s">
        <v>22</v>
      </c>
      <c r="B23" s="295" t="s">
        <v>265</v>
      </c>
      <c r="C23" s="96" t="s">
        <v>217</v>
      </c>
      <c r="D23" s="97" t="s">
        <v>17</v>
      </c>
      <c r="E23" s="100"/>
      <c r="F23" s="7"/>
      <c r="G23" s="96" t="s">
        <v>287</v>
      </c>
      <c r="H23" s="131" t="s">
        <v>15</v>
      </c>
      <c r="I23" s="96" t="s">
        <v>152</v>
      </c>
      <c r="J23" s="225" t="s">
        <v>15</v>
      </c>
      <c r="K23" s="96" t="s">
        <v>179</v>
      </c>
      <c r="L23" s="131" t="s">
        <v>15</v>
      </c>
      <c r="M23" s="50"/>
      <c r="N23" s="99"/>
      <c r="O23" s="296" t="s">
        <v>22</v>
      </c>
      <c r="P23" s="315" t="s">
        <v>265</v>
      </c>
      <c r="Q23" s="100"/>
      <c r="R23" s="7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311"/>
      <c r="B24" s="313"/>
      <c r="C24" s="104"/>
      <c r="D24" s="7"/>
      <c r="E24" s="85" t="s">
        <v>123</v>
      </c>
      <c r="F24" s="103" t="s">
        <v>16</v>
      </c>
      <c r="G24" s="189" t="s">
        <v>146</v>
      </c>
      <c r="H24" s="106" t="s">
        <v>16</v>
      </c>
      <c r="I24" s="85" t="s">
        <v>125</v>
      </c>
      <c r="J24" s="103" t="s">
        <v>17</v>
      </c>
      <c r="K24" s="50"/>
      <c r="L24" s="105"/>
      <c r="M24" s="104"/>
      <c r="N24" s="104"/>
      <c r="O24" s="314"/>
      <c r="P24" s="316"/>
      <c r="Q24" s="104"/>
      <c r="R24" s="105"/>
      <c r="S24" s="190" t="s">
        <v>296</v>
      </c>
      <c r="T24" s="239" t="s">
        <v>17</v>
      </c>
      <c r="U24" s="104"/>
      <c r="V24" s="105"/>
      <c r="W24" s="104"/>
      <c r="X24" s="136"/>
    </row>
    <row r="25" spans="1:35" s="8" customFormat="1" ht="50.25" customHeight="1" thickTop="1" x14ac:dyDescent="0.25">
      <c r="A25" s="294" t="s">
        <v>23</v>
      </c>
      <c r="B25" s="295" t="s">
        <v>266</v>
      </c>
      <c r="C25" s="50"/>
      <c r="D25" s="98"/>
      <c r="E25" s="98"/>
      <c r="F25" s="7"/>
      <c r="G25" s="98"/>
      <c r="H25" s="98"/>
      <c r="I25" s="100"/>
      <c r="J25" s="98"/>
      <c r="K25" s="98"/>
      <c r="L25" s="50"/>
      <c r="M25" s="98"/>
      <c r="N25" s="100"/>
      <c r="O25" s="297" t="s">
        <v>23</v>
      </c>
      <c r="P25" s="298" t="s">
        <v>266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294"/>
      <c r="B26" s="313"/>
      <c r="C26" s="6"/>
      <c r="D26" s="89"/>
      <c r="E26" s="104"/>
      <c r="F26" s="104"/>
      <c r="G26" s="104"/>
      <c r="H26" s="105"/>
      <c r="I26" s="104"/>
      <c r="J26" s="51"/>
      <c r="K26" s="104"/>
      <c r="L26" s="105"/>
      <c r="M26" s="6"/>
      <c r="N26" s="105"/>
      <c r="O26" s="297"/>
      <c r="P26" s="298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267</v>
      </c>
      <c r="C27" s="98" t="s">
        <v>279</v>
      </c>
      <c r="D27" s="99"/>
      <c r="E27" s="89" t="s">
        <v>279</v>
      </c>
      <c r="F27" s="99"/>
      <c r="G27" s="89"/>
      <c r="H27" s="99"/>
      <c r="I27" s="89"/>
      <c r="J27" s="99"/>
      <c r="K27" s="89"/>
      <c r="L27" s="99"/>
      <c r="M27" s="100"/>
      <c r="N27" s="150"/>
      <c r="O27" s="182" t="s">
        <v>25</v>
      </c>
      <c r="P27" s="199" t="s">
        <v>267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7" t="s">
        <v>1</v>
      </c>
      <c r="B29" s="318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17" t="s">
        <v>1</v>
      </c>
      <c r="P29" s="319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0" t="s">
        <v>13</v>
      </c>
      <c r="B30" s="295" t="s">
        <v>106</v>
      </c>
      <c r="C30" s="6"/>
      <c r="D30" s="98"/>
      <c r="E30" s="98"/>
      <c r="F30" s="6"/>
      <c r="G30" s="98"/>
      <c r="H30" s="7"/>
      <c r="I30" s="98"/>
      <c r="J30" s="7"/>
      <c r="K30" s="6"/>
      <c r="L30" s="7"/>
      <c r="M30" s="89"/>
      <c r="N30" s="69"/>
      <c r="O30" s="297" t="s">
        <v>13</v>
      </c>
      <c r="P30" s="298" t="s">
        <v>106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0"/>
      <c r="B31" s="313"/>
      <c r="C31" s="104" t="s">
        <v>279</v>
      </c>
      <c r="D31" s="195"/>
      <c r="E31" s="104"/>
      <c r="F31" s="104"/>
      <c r="G31" s="104" t="s">
        <v>279</v>
      </c>
      <c r="H31" s="105"/>
      <c r="I31" s="104"/>
      <c r="J31" s="7"/>
      <c r="K31" s="104"/>
      <c r="L31" s="105"/>
      <c r="M31" s="6"/>
      <c r="N31" s="165"/>
      <c r="O31" s="297"/>
      <c r="P31" s="298"/>
      <c r="Q31" s="104" t="s">
        <v>279</v>
      </c>
      <c r="R31" s="149"/>
      <c r="S31" s="6"/>
      <c r="T31" s="7"/>
      <c r="U31" s="104" t="s">
        <v>279</v>
      </c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1" t="s">
        <v>18</v>
      </c>
      <c r="B32" s="295" t="s">
        <v>268</v>
      </c>
      <c r="C32" s="98"/>
      <c r="D32" s="7"/>
      <c r="E32" s="98"/>
      <c r="F32" s="98"/>
      <c r="G32" s="6"/>
      <c r="H32" s="6"/>
      <c r="I32" s="6"/>
      <c r="J32" s="98"/>
      <c r="K32" s="100"/>
      <c r="L32" s="101"/>
      <c r="M32" s="100"/>
      <c r="N32" s="101"/>
      <c r="O32" s="296" t="s">
        <v>18</v>
      </c>
      <c r="P32" s="315" t="s">
        <v>268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2"/>
      <c r="B33" s="313"/>
      <c r="C33" s="104" t="s">
        <v>279</v>
      </c>
      <c r="D33" s="7"/>
      <c r="E33" s="104"/>
      <c r="F33" s="7"/>
      <c r="G33" s="104" t="s">
        <v>279</v>
      </c>
      <c r="H33" s="104"/>
      <c r="I33" s="104"/>
      <c r="J33" s="104"/>
      <c r="K33" s="104"/>
      <c r="L33" s="105"/>
      <c r="M33" s="104"/>
      <c r="N33" s="104"/>
      <c r="O33" s="314"/>
      <c r="P33" s="316"/>
      <c r="Q33" s="104" t="s">
        <v>279</v>
      </c>
      <c r="R33" s="105"/>
      <c r="S33" s="104"/>
      <c r="T33" s="105"/>
      <c r="U33" s="104" t="s">
        <v>279</v>
      </c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0" t="s">
        <v>20</v>
      </c>
      <c r="B34" s="295" t="s">
        <v>269</v>
      </c>
      <c r="C34" s="98"/>
      <c r="D34" s="98"/>
      <c r="E34" s="98"/>
      <c r="F34" s="98"/>
      <c r="G34" s="98"/>
      <c r="H34" s="101"/>
      <c r="I34" s="98"/>
      <c r="J34" s="7"/>
      <c r="K34" s="6"/>
      <c r="L34" s="98"/>
      <c r="M34" s="50"/>
      <c r="N34" s="98"/>
      <c r="O34" s="297" t="s">
        <v>20</v>
      </c>
      <c r="P34" s="298" t="s">
        <v>269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0"/>
      <c r="B35" s="313"/>
      <c r="C35" s="104" t="s">
        <v>279</v>
      </c>
      <c r="D35" s="105"/>
      <c r="E35" s="104"/>
      <c r="F35" s="105"/>
      <c r="G35" s="104" t="s">
        <v>279</v>
      </c>
      <c r="H35" s="105"/>
      <c r="I35" s="195"/>
      <c r="J35" s="104"/>
      <c r="K35" s="104"/>
      <c r="L35" s="195"/>
      <c r="M35" s="144"/>
      <c r="N35" s="170"/>
      <c r="O35" s="297"/>
      <c r="P35" s="298"/>
      <c r="Q35" s="104" t="s">
        <v>279</v>
      </c>
      <c r="R35" s="105"/>
      <c r="S35" s="104"/>
      <c r="T35" s="6"/>
      <c r="U35" s="104" t="s">
        <v>279</v>
      </c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295" t="s">
        <v>270</v>
      </c>
      <c r="C36" s="6"/>
      <c r="D36" s="6"/>
      <c r="E36" s="98"/>
      <c r="F36" s="98"/>
      <c r="G36" s="98"/>
      <c r="H36" s="99"/>
      <c r="I36" s="6"/>
      <c r="J36" s="99"/>
      <c r="K36" s="98"/>
      <c r="L36" s="99"/>
      <c r="M36" s="99"/>
      <c r="N36" s="98"/>
      <c r="O36" s="296" t="s">
        <v>22</v>
      </c>
      <c r="P36" s="315" t="s">
        <v>270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104" t="s">
        <v>279</v>
      </c>
      <c r="D37" s="104"/>
      <c r="E37" s="89"/>
      <c r="F37" s="7"/>
      <c r="G37" s="104" t="s">
        <v>279</v>
      </c>
      <c r="H37" s="7"/>
      <c r="I37" s="104"/>
      <c r="J37" s="104"/>
      <c r="K37" s="104"/>
      <c r="L37" s="104"/>
      <c r="M37" s="50"/>
      <c r="N37" s="170"/>
      <c r="O37" s="314"/>
      <c r="P37" s="316"/>
      <c r="Q37" s="104" t="s">
        <v>279</v>
      </c>
      <c r="R37" s="104"/>
      <c r="S37" s="6"/>
      <c r="T37" s="7"/>
      <c r="U37" s="104" t="s">
        <v>279</v>
      </c>
      <c r="V37" s="149"/>
      <c r="W37" s="104"/>
      <c r="X37" s="149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4" t="s">
        <v>23</v>
      </c>
      <c r="B38" s="295" t="s">
        <v>271</v>
      </c>
      <c r="C38" s="98"/>
      <c r="D38" s="99"/>
      <c r="E38" s="98"/>
      <c r="F38" s="99"/>
      <c r="G38" s="6"/>
      <c r="H38" s="98"/>
      <c r="I38" s="6"/>
      <c r="J38" s="6"/>
      <c r="K38" s="98"/>
      <c r="L38" s="98"/>
      <c r="M38" s="98"/>
      <c r="N38" s="98"/>
      <c r="O38" s="297" t="s">
        <v>23</v>
      </c>
      <c r="P38" s="298" t="s">
        <v>271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294"/>
      <c r="B39" s="313"/>
      <c r="C39" s="104" t="s">
        <v>279</v>
      </c>
      <c r="D39" s="7"/>
      <c r="E39" s="89"/>
      <c r="F39" s="7"/>
      <c r="G39" s="104" t="s">
        <v>279</v>
      </c>
      <c r="H39" s="7"/>
      <c r="I39" s="4"/>
      <c r="J39" s="7"/>
      <c r="K39" s="4"/>
      <c r="L39" s="7"/>
      <c r="M39" s="144"/>
      <c r="N39" s="170"/>
      <c r="O39" s="297"/>
      <c r="P39" s="298"/>
      <c r="Q39" s="104" t="s">
        <v>279</v>
      </c>
      <c r="R39" s="104"/>
      <c r="S39" s="6"/>
      <c r="T39" s="7"/>
      <c r="U39" s="104" t="s">
        <v>279</v>
      </c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272</v>
      </c>
      <c r="C40" s="98"/>
      <c r="D40" s="99"/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272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7" t="s">
        <v>1</v>
      </c>
      <c r="B42" s="318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17" t="s">
        <v>1</v>
      </c>
      <c r="P42" s="319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294" t="s">
        <v>13</v>
      </c>
      <c r="B43" s="312" t="s">
        <v>273</v>
      </c>
      <c r="C43" s="89" t="s">
        <v>279</v>
      </c>
      <c r="D43" s="6"/>
      <c r="E43" s="89" t="s">
        <v>279</v>
      </c>
      <c r="F43" s="50"/>
      <c r="G43" s="89" t="s">
        <v>279</v>
      </c>
      <c r="H43" s="50"/>
      <c r="I43" s="89" t="s">
        <v>279</v>
      </c>
      <c r="J43" s="100"/>
      <c r="K43" s="89" t="s">
        <v>279</v>
      </c>
      <c r="L43" s="51"/>
      <c r="M43" s="90"/>
      <c r="N43" s="69"/>
      <c r="O43" s="297" t="s">
        <v>13</v>
      </c>
      <c r="P43" s="298" t="s">
        <v>273</v>
      </c>
      <c r="Q43" s="89" t="s">
        <v>279</v>
      </c>
      <c r="R43" s="93"/>
      <c r="S43" s="89" t="s">
        <v>279</v>
      </c>
      <c r="T43" s="51"/>
      <c r="U43" s="89" t="s">
        <v>279</v>
      </c>
      <c r="V43" s="51"/>
      <c r="W43" s="89" t="s">
        <v>279</v>
      </c>
      <c r="X43" s="161"/>
    </row>
    <row r="44" spans="1:35" s="8" customFormat="1" ht="40.5" customHeight="1" thickBot="1" x14ac:dyDescent="0.3">
      <c r="A44" s="294"/>
      <c r="B44" s="313"/>
      <c r="C44" s="50"/>
      <c r="D44" s="105"/>
      <c r="E44" s="104"/>
      <c r="F44" s="104"/>
      <c r="G44" s="104"/>
      <c r="H44" s="104"/>
      <c r="I44" s="104"/>
      <c r="J44" s="6"/>
      <c r="K44" s="104"/>
      <c r="L44" s="105"/>
      <c r="M44" s="6"/>
      <c r="N44" s="49"/>
      <c r="O44" s="297"/>
      <c r="P44" s="298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310" t="s">
        <v>18</v>
      </c>
      <c r="B45" s="312" t="s">
        <v>274</v>
      </c>
      <c r="C45" s="98"/>
      <c r="D45" s="101"/>
      <c r="E45" s="6"/>
      <c r="F45" s="7"/>
      <c r="G45" s="89"/>
      <c r="H45" s="7"/>
      <c r="I45" s="112" t="s">
        <v>180</v>
      </c>
      <c r="J45" s="97" t="s">
        <v>17</v>
      </c>
      <c r="K45" s="112" t="s">
        <v>235</v>
      </c>
      <c r="L45" s="97" t="s">
        <v>17</v>
      </c>
      <c r="M45" s="98"/>
      <c r="N45" s="150"/>
      <c r="O45" s="296" t="s">
        <v>18</v>
      </c>
      <c r="P45" s="315" t="s">
        <v>274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311"/>
      <c r="B46" s="313"/>
      <c r="C46" s="6"/>
      <c r="D46" s="104"/>
      <c r="E46" s="104"/>
      <c r="F46" s="6"/>
      <c r="G46" s="103" t="s">
        <v>132</v>
      </c>
      <c r="H46" s="106" t="s">
        <v>16</v>
      </c>
      <c r="I46" s="85" t="s">
        <v>113</v>
      </c>
      <c r="J46" s="106" t="s">
        <v>15</v>
      </c>
      <c r="K46" s="6"/>
      <c r="L46" s="105"/>
      <c r="M46" s="104"/>
      <c r="N46" s="168"/>
      <c r="O46" s="314"/>
      <c r="P46" s="316"/>
      <c r="Q46" s="104"/>
      <c r="R46" s="105"/>
      <c r="S46" s="104"/>
      <c r="T46" s="105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294" t="s">
        <v>20</v>
      </c>
      <c r="B47" s="312" t="s">
        <v>275</v>
      </c>
      <c r="C47" s="219" t="s">
        <v>130</v>
      </c>
      <c r="D47" s="219" t="s">
        <v>15</v>
      </c>
      <c r="E47" s="100"/>
      <c r="F47" s="99"/>
      <c r="G47" s="208" t="s">
        <v>159</v>
      </c>
      <c r="H47" s="275" t="s">
        <v>16</v>
      </c>
      <c r="I47" s="188" t="s">
        <v>284</v>
      </c>
      <c r="J47" s="188" t="s">
        <v>16</v>
      </c>
      <c r="K47" s="98"/>
      <c r="L47" s="101"/>
      <c r="M47" s="89"/>
      <c r="N47" s="69"/>
      <c r="O47" s="297" t="s">
        <v>20</v>
      </c>
      <c r="P47" s="298" t="s">
        <v>275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294"/>
      <c r="B48" s="313"/>
      <c r="C48" s="214" t="s">
        <v>160</v>
      </c>
      <c r="D48" s="131" t="s">
        <v>16</v>
      </c>
      <c r="E48" s="130" t="s">
        <v>217</v>
      </c>
      <c r="F48" s="131" t="s">
        <v>17</v>
      </c>
      <c r="G48" s="103" t="s">
        <v>133</v>
      </c>
      <c r="H48" s="106" t="s">
        <v>17</v>
      </c>
      <c r="I48" s="85" t="s">
        <v>121</v>
      </c>
      <c r="J48" s="106" t="s">
        <v>15</v>
      </c>
      <c r="K48" s="85" t="s">
        <v>218</v>
      </c>
      <c r="L48" s="106" t="s">
        <v>15</v>
      </c>
      <c r="M48" s="6"/>
      <c r="N48" s="105"/>
      <c r="O48" s="297"/>
      <c r="P48" s="298"/>
      <c r="Q48" s="108" t="s">
        <v>183</v>
      </c>
      <c r="R48" s="135" t="s">
        <v>114</v>
      </c>
      <c r="S48" s="104"/>
      <c r="T48" s="105"/>
      <c r="U48" s="54"/>
      <c r="V48" s="49"/>
      <c r="W48" s="190" t="s">
        <v>293</v>
      </c>
      <c r="X48" s="239" t="s">
        <v>114</v>
      </c>
    </row>
    <row r="49" spans="1:25" s="8" customFormat="1" ht="41.25" customHeight="1" thickTop="1" x14ac:dyDescent="0.25">
      <c r="A49" s="310" t="s">
        <v>22</v>
      </c>
      <c r="B49" s="312" t="s">
        <v>276</v>
      </c>
      <c r="C49" s="111" t="s">
        <v>210</v>
      </c>
      <c r="D49" s="188" t="s">
        <v>16</v>
      </c>
      <c r="E49" s="219" t="s">
        <v>236</v>
      </c>
      <c r="F49" s="219" t="s">
        <v>16</v>
      </c>
      <c r="G49" s="219" t="s">
        <v>146</v>
      </c>
      <c r="H49" s="86" t="s">
        <v>16</v>
      </c>
      <c r="I49" s="219" t="s">
        <v>125</v>
      </c>
      <c r="J49" s="229" t="s">
        <v>17</v>
      </c>
      <c r="K49" s="98"/>
      <c r="L49" s="49"/>
      <c r="M49" s="98"/>
      <c r="N49" s="99"/>
      <c r="O49" s="296" t="s">
        <v>22</v>
      </c>
      <c r="P49" s="315" t="s">
        <v>276</v>
      </c>
      <c r="Q49" s="98"/>
      <c r="R49" s="121"/>
      <c r="S49" s="98"/>
      <c r="T49" s="99"/>
      <c r="U49" s="98"/>
      <c r="V49" s="150"/>
      <c r="W49" s="98"/>
      <c r="X49" s="137"/>
    </row>
    <row r="50" spans="1:25" s="8" customFormat="1" ht="45" customHeight="1" thickBot="1" x14ac:dyDescent="0.3">
      <c r="A50" s="311"/>
      <c r="B50" s="313"/>
      <c r="C50" s="198" t="s">
        <v>211</v>
      </c>
      <c r="D50" s="198" t="s">
        <v>17</v>
      </c>
      <c r="E50" s="214" t="s">
        <v>138</v>
      </c>
      <c r="F50" s="213" t="s">
        <v>17</v>
      </c>
      <c r="G50" s="112" t="s">
        <v>152</v>
      </c>
      <c r="H50" s="213" t="s">
        <v>15</v>
      </c>
      <c r="I50" s="112" t="s">
        <v>288</v>
      </c>
      <c r="J50" s="213" t="s">
        <v>15</v>
      </c>
      <c r="K50" s="130" t="s">
        <v>179</v>
      </c>
      <c r="L50" s="213" t="s">
        <v>15</v>
      </c>
      <c r="M50" s="89"/>
      <c r="N50" s="105"/>
      <c r="O50" s="314"/>
      <c r="P50" s="316"/>
      <c r="Q50" s="6"/>
      <c r="R50" s="105"/>
      <c r="S50" s="108" t="s">
        <v>295</v>
      </c>
      <c r="T50" s="218" t="s">
        <v>198</v>
      </c>
      <c r="U50" s="6"/>
      <c r="V50" s="149"/>
      <c r="W50" s="108" t="s">
        <v>220</v>
      </c>
      <c r="X50" s="218" t="s">
        <v>198</v>
      </c>
      <c r="Y50" s="207"/>
    </row>
    <row r="51" spans="1:25" s="8" customFormat="1" ht="40.5" customHeight="1" thickTop="1" x14ac:dyDescent="0.25">
      <c r="A51" s="310" t="s">
        <v>23</v>
      </c>
      <c r="B51" s="312" t="s">
        <v>277</v>
      </c>
      <c r="C51" s="39" t="s">
        <v>283</v>
      </c>
      <c r="D51" s="39" t="s">
        <v>16</v>
      </c>
      <c r="E51" s="100"/>
      <c r="F51" s="100"/>
      <c r="G51" s="188" t="s">
        <v>285</v>
      </c>
      <c r="H51" s="188" t="s">
        <v>16</v>
      </c>
      <c r="I51" s="188" t="s">
        <v>286</v>
      </c>
      <c r="J51" s="188" t="s">
        <v>16</v>
      </c>
      <c r="K51" s="283"/>
      <c r="L51" s="99"/>
      <c r="M51" s="98"/>
      <c r="N51" s="173"/>
      <c r="O51" s="296" t="s">
        <v>23</v>
      </c>
      <c r="P51" s="298" t="s">
        <v>277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311"/>
      <c r="B52" s="313"/>
      <c r="C52" s="39" t="s">
        <v>281</v>
      </c>
      <c r="D52" s="198" t="s">
        <v>17</v>
      </c>
      <c r="E52" s="6"/>
      <c r="F52" s="7"/>
      <c r="G52" s="89"/>
      <c r="H52" s="105"/>
      <c r="I52" s="208" t="s">
        <v>128</v>
      </c>
      <c r="J52" s="275" t="s">
        <v>15</v>
      </c>
      <c r="K52" s="64" t="s">
        <v>147</v>
      </c>
      <c r="L52" s="131" t="s">
        <v>15</v>
      </c>
      <c r="M52" s="89"/>
      <c r="N52" s="105"/>
      <c r="O52" s="314"/>
      <c r="P52" s="298"/>
      <c r="Q52" s="108" t="s">
        <v>188</v>
      </c>
      <c r="R52" s="135" t="s">
        <v>114</v>
      </c>
      <c r="S52" s="108" t="s">
        <v>291</v>
      </c>
      <c r="T52" s="135" t="s">
        <v>114</v>
      </c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25</v>
      </c>
      <c r="B53" s="95" t="s">
        <v>278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278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4" t="s">
        <v>45</v>
      </c>
      <c r="P55" s="334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10</v>
      </c>
      <c r="L56" s="19">
        <f>2*(COUNTIF($M$4:$N$15,"TRANG")+COUNTIF(K4:L15,"TRANG"))</f>
        <v>4</v>
      </c>
      <c r="M56" s="19">
        <f>2*(COUNTIF($C$4:$J$15,"TRANG")+COUNTIF($Q$4:$X$15,"TRANG")-COUNTIF(I15:L15,"TRANG"))</f>
        <v>10</v>
      </c>
      <c r="N56" s="19">
        <f>2*(COUNTIF($M$4:$N$15,"TRANG")+COUNTIF(K4:L15,"TRANG"))</f>
        <v>4</v>
      </c>
      <c r="O56" s="327">
        <f t="shared" ref="O56:O60" si="0">SUM(M56:N56)</f>
        <v>14</v>
      </c>
      <c r="P56" s="327"/>
      <c r="Q56" s="41" t="s">
        <v>47</v>
      </c>
      <c r="R56" s="19">
        <f>M56+M62+M69+M76</f>
        <v>36</v>
      </c>
      <c r="S56" s="19">
        <f>N56+N62+N69+N76</f>
        <v>16</v>
      </c>
      <c r="T56" s="19">
        <f t="shared" ref="T56:T60" si="1">SUM(R56:S56)</f>
        <v>52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28">
        <f t="shared" si="0"/>
        <v>18</v>
      </c>
      <c r="P57" s="328"/>
      <c r="Q57" s="33" t="s">
        <v>48</v>
      </c>
      <c r="R57" s="22">
        <f>M57+M63+M70+M77</f>
        <v>56</v>
      </c>
      <c r="S57" s="22">
        <f>N57+N63+N70+N77</f>
        <v>0</v>
      </c>
      <c r="T57" s="22">
        <f t="shared" si="1"/>
        <v>56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16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16</v>
      </c>
      <c r="N58" s="10">
        <f>2*(COUNTIF($M$4:$N$15,"NGUYÊN")+COUNTIF(K3:L13,"NGUYÊN"))</f>
        <v>2</v>
      </c>
      <c r="O58" s="330">
        <f t="shared" si="0"/>
        <v>18</v>
      </c>
      <c r="P58" s="330"/>
      <c r="Q58" s="35" t="s">
        <v>50</v>
      </c>
      <c r="R58" s="10">
        <f t="shared" ref="R58:S60" si="2">M58+M65+M72+M79</f>
        <v>44</v>
      </c>
      <c r="S58" s="10">
        <f t="shared" si="2"/>
        <v>8</v>
      </c>
      <c r="T58" s="10">
        <f t="shared" si="1"/>
        <v>52</v>
      </c>
    </row>
    <row r="59" spans="1:25" ht="29.25" customHeight="1" x14ac:dyDescent="0.25">
      <c r="I59" s="30" t="s">
        <v>200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1">
        <f>SUM(M59:N59)</f>
        <v>4</v>
      </c>
      <c r="P59" s="331"/>
      <c r="Q59" s="30" t="s">
        <v>200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81" t="s">
        <v>111</v>
      </c>
      <c r="J60" s="82"/>
      <c r="K60" s="83">
        <f>2*(COUNTIF($C$4:$J$15,"HIẾU")+COUNTIF($Q$4:$X$15,"HIẾU")-COUNTIF(G17:J17,"HIẾU"))</f>
        <v>2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2</v>
      </c>
      <c r="N60" s="83">
        <f>2*(COUNTIF($M$4:$N$15,"HIẾU")+COUNTIF(K5:L16,"HIẾU"))</f>
        <v>0</v>
      </c>
      <c r="O60" s="332">
        <f t="shared" si="0"/>
        <v>2</v>
      </c>
      <c r="P60" s="333"/>
      <c r="Q60" s="83" t="s">
        <v>111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4" t="s">
        <v>45</v>
      </c>
      <c r="P61" s="334"/>
      <c r="T61" s="48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14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14</v>
      </c>
      <c r="N62" s="19">
        <f>2*(COUNTIF($M$17:$N$28,"TRANG")+COUNTIF(K17:L28,"TRANG"))</f>
        <v>6</v>
      </c>
      <c r="O62" s="327">
        <f t="shared" ref="O62:O67" si="3">SUM(M62:N62)</f>
        <v>20</v>
      </c>
      <c r="P62" s="327"/>
      <c r="T62" s="48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328">
        <f t="shared" si="3"/>
        <v>18</v>
      </c>
      <c r="P63" s="328"/>
      <c r="T63" s="48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29"/>
      <c r="P64" s="329"/>
      <c r="T64" s="48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18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4</v>
      </c>
      <c r="O65" s="330">
        <f t="shared" si="3"/>
        <v>18</v>
      </c>
      <c r="P65" s="330"/>
      <c r="T65" s="48"/>
    </row>
    <row r="66" spans="7:20" ht="29.25" customHeight="1" x14ac:dyDescent="0.4">
      <c r="H66" s="26"/>
      <c r="I66" s="30" t="s">
        <v>200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1">
        <f t="shared" si="3"/>
        <v>0</v>
      </c>
      <c r="P66" s="331"/>
      <c r="T66" s="48"/>
    </row>
    <row r="67" spans="7:20" ht="29.25" customHeight="1" x14ac:dyDescent="0.4">
      <c r="H67" s="26"/>
      <c r="I67" s="81" t="s">
        <v>111</v>
      </c>
      <c r="J67" s="82"/>
      <c r="K67" s="83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83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335">
        <f t="shared" si="3"/>
        <v>4</v>
      </c>
      <c r="P67" s="335"/>
      <c r="T67" s="48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4" t="s">
        <v>45</v>
      </c>
      <c r="P68" s="334"/>
      <c r="T68" s="48"/>
    </row>
    <row r="69" spans="7:20" ht="29.25" customHeight="1" x14ac:dyDescent="0.25">
      <c r="G69" s="326"/>
      <c r="I69" s="17" t="s">
        <v>47</v>
      </c>
      <c r="J69" s="18"/>
      <c r="K69" s="19">
        <f>2*(COUNTIF($C$30:$J$41,"TRANG")+COUNTIF($Q$30:$X$41,"TRANG")-COUNTIF($G$41:$J$41,"TRANG"))</f>
        <v>0</v>
      </c>
      <c r="L69" s="19">
        <f>2*(COUNTIF($M$30:$N$41,"TRANG")+COUNTIF(K31:L41,"TRANG"))</f>
        <v>0</v>
      </c>
      <c r="M69" s="19">
        <f>2*(COUNTIF($C$30:$J$41,"TRANG")+COUNTIF($Q$30:$X$41,"TRANG")-COUNTIF($G$41:$J$41,"TRANG"))</f>
        <v>0</v>
      </c>
      <c r="N69" s="19">
        <f>2*(COUNTIF($M$30:$N$41,"TRANG")+COUNTIF(K31:L41,"TRANG"))</f>
        <v>0</v>
      </c>
      <c r="O69" s="327">
        <f t="shared" ref="O69:O74" si="4">SUM(M69:N69)</f>
        <v>0</v>
      </c>
      <c r="P69" s="327"/>
      <c r="T69" s="48"/>
    </row>
    <row r="70" spans="7:20" ht="29.25" customHeight="1" x14ac:dyDescent="0.25">
      <c r="G70" s="326"/>
      <c r="I70" s="20" t="s">
        <v>48</v>
      </c>
      <c r="J70" s="21"/>
      <c r="K70" s="22">
        <f>2*(COUNTIF($C$30:$J$41,"UYÊN")+COUNTIF($Q$30:$X$41,"UYÊN")-COUNTIF($G$41:$J$41,"UYÊN"))</f>
        <v>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0</v>
      </c>
      <c r="N70" s="22">
        <f>2*(COUNTIF($M$30:$N$41,"UYÊN")+COUNTIF(K31:L41,"UYÊN"))</f>
        <v>0</v>
      </c>
      <c r="O70" s="328">
        <f t="shared" si="4"/>
        <v>0</v>
      </c>
      <c r="P70" s="328"/>
      <c r="T70" s="48"/>
    </row>
    <row r="71" spans="7:20" ht="29.25" hidden="1" customHeight="1" x14ac:dyDescent="0.25">
      <c r="G71" s="326"/>
      <c r="I71" s="28"/>
      <c r="J71" s="29"/>
      <c r="K71" s="13"/>
      <c r="L71" s="13"/>
      <c r="M71" s="13"/>
      <c r="N71" s="13"/>
      <c r="O71" s="329"/>
      <c r="P71" s="329"/>
      <c r="T71" s="48"/>
    </row>
    <row r="72" spans="7:20" ht="29.25" customHeight="1" x14ac:dyDescent="0.25">
      <c r="G72" s="326"/>
      <c r="I72" s="23" t="s">
        <v>50</v>
      </c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0">
        <f t="shared" si="4"/>
        <v>0</v>
      </c>
      <c r="P72" s="330"/>
      <c r="T72" s="48"/>
    </row>
    <row r="73" spans="7:20" ht="29.25" customHeight="1" x14ac:dyDescent="0.25">
      <c r="G73" s="326"/>
      <c r="I73" s="30" t="s">
        <v>200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31">
        <f t="shared" si="4"/>
        <v>0</v>
      </c>
      <c r="P73" s="331"/>
      <c r="T73" s="48"/>
    </row>
    <row r="74" spans="7:20" ht="29.25" customHeight="1" x14ac:dyDescent="0.5">
      <c r="G74" s="80"/>
      <c r="I74" s="81" t="s">
        <v>111</v>
      </c>
      <c r="J74" s="82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35">
        <f t="shared" si="4"/>
        <v>0</v>
      </c>
      <c r="P74" s="335"/>
      <c r="T74" s="48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4" t="s">
        <v>45</v>
      </c>
      <c r="P75" s="334"/>
      <c r="T75" s="48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327">
        <f t="shared" ref="O76:O81" si="5">SUM(M76:N76)</f>
        <v>18</v>
      </c>
      <c r="P76" s="327"/>
      <c r="T76" s="48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328">
        <f t="shared" si="5"/>
        <v>20</v>
      </c>
      <c r="P77" s="328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29"/>
      <c r="P78" s="329"/>
      <c r="T78" s="48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2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2</v>
      </c>
      <c r="O79" s="330">
        <f t="shared" si="5"/>
        <v>16</v>
      </c>
      <c r="P79" s="330"/>
      <c r="T79" s="48"/>
    </row>
    <row r="80" spans="7:20" ht="26.25" x14ac:dyDescent="0.4">
      <c r="H80" s="26"/>
      <c r="I80" s="30" t="s">
        <v>200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31">
        <f>SUM(M80:N80)</f>
        <v>4</v>
      </c>
      <c r="P80" s="331"/>
      <c r="T80" s="48"/>
    </row>
    <row r="81" spans="1:20" ht="26.25" x14ac:dyDescent="0.4">
      <c r="A81" s="45"/>
      <c r="H81" s="26"/>
      <c r="I81" s="81" t="s">
        <v>111</v>
      </c>
      <c r="J81" s="82"/>
      <c r="K81" s="11">
        <f>2*(COUNTIF($C$43:$J$54,"HIẾU")+COUNTIF($Q$43:$X$54,"HIẾU")-COUNTIF($G$54:$J$54,"HIẾU"))</f>
        <v>8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8</v>
      </c>
      <c r="N81" s="11">
        <f>2*(COUNTIF($M$43:$N$54,"HIẾU")+COUNTIF(K44:L55,"HIẾU"))</f>
        <v>0</v>
      </c>
      <c r="O81" s="335">
        <f t="shared" si="5"/>
        <v>8</v>
      </c>
      <c r="P81" s="335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83"/>
  <sheetViews>
    <sheetView zoomScale="56" zoomScaleNormal="56" workbookViewId="0">
      <pane xSplit="2" ySplit="3" topLeftCell="C14" activePane="bottomRight" state="frozen"/>
      <selection pane="topRight" activeCell="C1" sqref="C1"/>
      <selection pane="bottomLeft" activeCell="A4" sqref="A4"/>
      <selection pane="bottomRight" activeCell="I31" sqref="I3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9" t="s">
        <v>343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1"/>
    </row>
    <row r="2" spans="1:25" s="1" customFormat="1" ht="64.5" customHeight="1" x14ac:dyDescent="0.25">
      <c r="A2" s="302" t="s">
        <v>149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304" t="s">
        <v>0</v>
      </c>
      <c r="P2" s="305"/>
      <c r="Q2" s="305"/>
      <c r="R2" s="305"/>
      <c r="S2" s="305"/>
      <c r="T2" s="305"/>
      <c r="U2" s="305"/>
      <c r="V2" s="305"/>
      <c r="W2" s="305"/>
      <c r="X2" s="305"/>
      <c r="Y2"/>
    </row>
    <row r="3" spans="1:25" ht="20.25" thickBot="1" x14ac:dyDescent="0.3">
      <c r="A3" s="306" t="s">
        <v>1</v>
      </c>
      <c r="B3" s="307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08" t="s">
        <v>1</v>
      </c>
      <c r="P3" s="30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3" t="s">
        <v>13</v>
      </c>
      <c r="B4" s="295" t="s">
        <v>300</v>
      </c>
      <c r="C4" s="6"/>
      <c r="D4" s="98"/>
      <c r="E4" s="98"/>
      <c r="F4" s="98"/>
      <c r="G4" s="98"/>
      <c r="H4" s="7"/>
      <c r="I4" s="98"/>
      <c r="J4" s="7"/>
      <c r="K4" s="89"/>
      <c r="L4" s="90"/>
      <c r="M4" s="89"/>
      <c r="N4" s="102"/>
      <c r="O4" s="296" t="s">
        <v>13</v>
      </c>
      <c r="P4" s="298" t="s">
        <v>300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294"/>
      <c r="B5" s="295"/>
      <c r="C5" s="104"/>
      <c r="D5" s="195"/>
      <c r="E5" s="103" t="s">
        <v>324</v>
      </c>
      <c r="F5" s="103" t="s">
        <v>16</v>
      </c>
      <c r="G5" s="104"/>
      <c r="H5" s="104"/>
      <c r="I5" s="104"/>
      <c r="J5" s="104"/>
      <c r="K5" s="104"/>
      <c r="L5" s="50"/>
      <c r="M5" s="6"/>
      <c r="N5" s="165"/>
      <c r="O5" s="297"/>
      <c r="P5" s="298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310" t="s">
        <v>18</v>
      </c>
      <c r="B6" s="312" t="s">
        <v>301</v>
      </c>
      <c r="C6" s="202" t="s">
        <v>138</v>
      </c>
      <c r="D6" s="131" t="s">
        <v>15</v>
      </c>
      <c r="E6" s="192" t="s">
        <v>158</v>
      </c>
      <c r="F6" s="281" t="s">
        <v>15</v>
      </c>
      <c r="G6" s="98"/>
      <c r="H6" s="51"/>
      <c r="I6" s="6"/>
      <c r="J6" s="98"/>
      <c r="K6" s="100"/>
      <c r="L6" s="100"/>
      <c r="M6" s="98"/>
      <c r="N6" s="150"/>
      <c r="O6" s="296" t="s">
        <v>18</v>
      </c>
      <c r="P6" s="315" t="s">
        <v>301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311"/>
      <c r="B7" s="313"/>
      <c r="C7" s="104"/>
      <c r="D7" s="104"/>
      <c r="E7" s="103" t="s">
        <v>325</v>
      </c>
      <c r="F7" s="103" t="s">
        <v>16</v>
      </c>
      <c r="G7" s="6"/>
      <c r="H7" s="7"/>
      <c r="I7" s="6"/>
      <c r="J7" s="6"/>
      <c r="K7" s="6"/>
      <c r="L7" s="104"/>
      <c r="M7" s="107"/>
      <c r="N7" s="149"/>
      <c r="O7" s="314"/>
      <c r="P7" s="316"/>
      <c r="Q7" s="104"/>
      <c r="R7" s="149"/>
      <c r="S7" s="104"/>
      <c r="T7" s="104"/>
      <c r="U7" s="104"/>
      <c r="V7" s="105"/>
      <c r="W7" s="104"/>
      <c r="X7" s="136"/>
      <c r="Y7" s="242"/>
    </row>
    <row r="8" spans="1:25" s="8" customFormat="1" ht="42" customHeight="1" thickTop="1" x14ac:dyDescent="0.25">
      <c r="A8" s="294" t="s">
        <v>20</v>
      </c>
      <c r="B8" s="295" t="s">
        <v>302</v>
      </c>
      <c r="C8" s="98"/>
      <c r="D8" s="51"/>
      <c r="E8" s="98"/>
      <c r="F8" s="99"/>
      <c r="G8" s="98"/>
      <c r="H8" s="98"/>
      <c r="I8" s="98"/>
      <c r="J8" s="99"/>
      <c r="K8" s="98"/>
      <c r="L8" s="51"/>
      <c r="M8" s="99"/>
      <c r="N8" s="69"/>
      <c r="O8" s="297" t="s">
        <v>20</v>
      </c>
      <c r="P8" s="298" t="s">
        <v>302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294"/>
      <c r="B9" s="313"/>
      <c r="C9" s="231" t="s">
        <v>326</v>
      </c>
      <c r="D9" s="256" t="s">
        <v>16</v>
      </c>
      <c r="E9" s="104"/>
      <c r="F9" s="104"/>
      <c r="G9" s="104"/>
      <c r="H9" s="104"/>
      <c r="I9" s="85" t="s">
        <v>174</v>
      </c>
      <c r="J9" s="85" t="s">
        <v>15</v>
      </c>
      <c r="K9" s="85" t="s">
        <v>145</v>
      </c>
      <c r="L9" s="103" t="s">
        <v>15</v>
      </c>
      <c r="M9" s="49"/>
      <c r="N9" s="49"/>
      <c r="O9" s="297"/>
      <c r="P9" s="298"/>
      <c r="Q9" s="108" t="s">
        <v>183</v>
      </c>
      <c r="R9" s="135" t="s">
        <v>114</v>
      </c>
      <c r="S9" s="84"/>
      <c r="T9" s="7"/>
      <c r="U9" s="104"/>
      <c r="V9" s="104"/>
      <c r="W9" s="104"/>
      <c r="X9" s="165"/>
      <c r="Y9" s="242"/>
    </row>
    <row r="10" spans="1:25" s="8" customFormat="1" ht="47.25" customHeight="1" thickTop="1" x14ac:dyDescent="0.25">
      <c r="A10" s="310" t="s">
        <v>22</v>
      </c>
      <c r="B10" s="312" t="s">
        <v>303</v>
      </c>
      <c r="C10" s="96" t="s">
        <v>144</v>
      </c>
      <c r="D10" s="97" t="s">
        <v>15</v>
      </c>
      <c r="E10" s="100"/>
      <c r="F10" s="7"/>
      <c r="G10" s="98"/>
      <c r="H10" s="6"/>
      <c r="I10" s="96" t="s">
        <v>159</v>
      </c>
      <c r="J10" s="97" t="s">
        <v>16</v>
      </c>
      <c r="K10" s="98"/>
      <c r="L10" s="99"/>
      <c r="M10" s="98"/>
      <c r="N10" s="150"/>
      <c r="O10" s="296" t="s">
        <v>22</v>
      </c>
      <c r="P10" s="315" t="s">
        <v>303</v>
      </c>
      <c r="Q10" s="98"/>
      <c r="R10" s="100"/>
      <c r="S10" s="98"/>
      <c r="T10" s="99"/>
      <c r="U10" s="6"/>
      <c r="V10" s="49"/>
      <c r="W10" s="50"/>
      <c r="X10" s="102"/>
      <c r="Y10" s="242"/>
    </row>
    <row r="11" spans="1:25" s="8" customFormat="1" ht="36.75" customHeight="1" thickBot="1" x14ac:dyDescent="0.3">
      <c r="A11" s="311"/>
      <c r="B11" s="313"/>
      <c r="C11" s="104"/>
      <c r="D11" s="104"/>
      <c r="E11" s="104"/>
      <c r="F11" s="104"/>
      <c r="G11" s="195"/>
      <c r="H11" s="104"/>
      <c r="I11" s="103" t="s">
        <v>135</v>
      </c>
      <c r="J11" s="85" t="s">
        <v>15</v>
      </c>
      <c r="K11" s="104"/>
      <c r="L11" s="104"/>
      <c r="M11" s="104"/>
      <c r="N11" s="104"/>
      <c r="O11" s="314"/>
      <c r="P11" s="316"/>
      <c r="Q11" s="6"/>
      <c r="R11" s="49"/>
      <c r="S11" s="104"/>
      <c r="T11" s="104"/>
      <c r="U11" s="104"/>
      <c r="V11" s="105"/>
      <c r="W11" s="104"/>
      <c r="X11" s="105"/>
      <c r="Y11" s="242"/>
    </row>
    <row r="12" spans="1:25" s="8" customFormat="1" ht="39" customHeight="1" thickTop="1" x14ac:dyDescent="0.25">
      <c r="A12" s="294" t="s">
        <v>23</v>
      </c>
      <c r="B12" s="295" t="s">
        <v>304</v>
      </c>
      <c r="C12" s="192" t="s">
        <v>333</v>
      </c>
      <c r="D12" s="281" t="s">
        <v>16</v>
      </c>
      <c r="E12" s="96" t="s">
        <v>139</v>
      </c>
      <c r="F12" s="97" t="s">
        <v>16</v>
      </c>
      <c r="G12" s="98"/>
      <c r="H12" s="99"/>
      <c r="I12" s="6"/>
      <c r="J12" s="101"/>
      <c r="K12" s="285"/>
      <c r="L12" s="110"/>
      <c r="M12" s="66"/>
      <c r="N12" s="99"/>
      <c r="O12" s="297" t="s">
        <v>23</v>
      </c>
      <c r="P12" s="298" t="s">
        <v>304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294"/>
      <c r="B13" s="313"/>
      <c r="C13" s="104"/>
      <c r="D13" s="7"/>
      <c r="E13" s="104"/>
      <c r="F13" s="104"/>
      <c r="G13" s="104"/>
      <c r="H13" s="201"/>
      <c r="I13" s="214" t="s">
        <v>116</v>
      </c>
      <c r="J13" s="213" t="s">
        <v>15</v>
      </c>
      <c r="K13" s="214" t="s">
        <v>147</v>
      </c>
      <c r="L13" s="213" t="s">
        <v>15</v>
      </c>
      <c r="M13" s="104"/>
      <c r="N13" s="105"/>
      <c r="O13" s="297"/>
      <c r="P13" s="298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305</v>
      </c>
      <c r="C14" s="138" t="s">
        <v>33</v>
      </c>
      <c r="D14" s="139" t="s">
        <v>15</v>
      </c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305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7" t="s">
        <v>1</v>
      </c>
      <c r="B16" s="318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17" t="s">
        <v>1</v>
      </c>
      <c r="P16" s="319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294" t="s">
        <v>13</v>
      </c>
      <c r="B17" s="295" t="s">
        <v>306</v>
      </c>
      <c r="C17" s="6"/>
      <c r="D17" s="98"/>
      <c r="E17" s="98"/>
      <c r="F17" s="6"/>
      <c r="G17" s="98"/>
      <c r="H17" s="7"/>
      <c r="I17" s="98"/>
      <c r="J17" s="7"/>
      <c r="K17" s="98"/>
      <c r="L17" s="167"/>
      <c r="M17" s="89"/>
      <c r="N17" s="167"/>
      <c r="O17" s="297" t="s">
        <v>13</v>
      </c>
      <c r="P17" s="298" t="s">
        <v>306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294"/>
      <c r="B18" s="313"/>
      <c r="C18" s="104"/>
      <c r="D18" s="195"/>
      <c r="E18" s="103" t="s">
        <v>236</v>
      </c>
      <c r="F18" s="103" t="s">
        <v>16</v>
      </c>
      <c r="G18" s="103" t="s">
        <v>132</v>
      </c>
      <c r="H18" s="106" t="s">
        <v>16</v>
      </c>
      <c r="I18" s="104"/>
      <c r="J18" s="105"/>
      <c r="K18" s="50"/>
      <c r="L18" s="105"/>
      <c r="M18" s="104"/>
      <c r="N18" s="105"/>
      <c r="O18" s="297"/>
      <c r="P18" s="298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310" t="s">
        <v>18</v>
      </c>
      <c r="B19" s="295" t="s">
        <v>307</v>
      </c>
      <c r="C19" s="98"/>
      <c r="D19" s="51"/>
      <c r="E19" s="100"/>
      <c r="F19" s="51"/>
      <c r="G19" s="6"/>
      <c r="H19" s="6"/>
      <c r="I19" s="96" t="s">
        <v>287</v>
      </c>
      <c r="J19" s="131" t="s">
        <v>15</v>
      </c>
      <c r="K19" s="96" t="s">
        <v>235</v>
      </c>
      <c r="L19" s="225" t="s">
        <v>15</v>
      </c>
      <c r="M19" s="98"/>
      <c r="N19" s="150"/>
      <c r="O19" s="296" t="s">
        <v>18</v>
      </c>
      <c r="P19" s="315" t="s">
        <v>307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311"/>
      <c r="B20" s="313"/>
      <c r="C20" s="198" t="s">
        <v>282</v>
      </c>
      <c r="D20" s="198" t="s">
        <v>16</v>
      </c>
      <c r="E20" s="6"/>
      <c r="F20" s="104"/>
      <c r="G20" s="104"/>
      <c r="H20" s="105"/>
      <c r="I20" s="103" t="s">
        <v>133</v>
      </c>
      <c r="J20" s="106" t="s">
        <v>16</v>
      </c>
      <c r="K20" s="104"/>
      <c r="L20" s="105"/>
      <c r="M20" s="104"/>
      <c r="N20" s="105"/>
      <c r="O20" s="314"/>
      <c r="P20" s="316"/>
      <c r="Q20" s="190" t="s">
        <v>331</v>
      </c>
      <c r="R20" s="239" t="s">
        <v>114</v>
      </c>
      <c r="S20" s="108" t="s">
        <v>291</v>
      </c>
      <c r="T20" s="218" t="s">
        <v>114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294" t="s">
        <v>20</v>
      </c>
      <c r="B21" s="295" t="s">
        <v>308</v>
      </c>
      <c r="C21" s="50"/>
      <c r="D21" s="7"/>
      <c r="E21" s="98"/>
      <c r="F21" s="6"/>
      <c r="G21" s="188" t="s">
        <v>284</v>
      </c>
      <c r="H21" s="188" t="s">
        <v>16</v>
      </c>
      <c r="I21" s="212" t="s">
        <v>180</v>
      </c>
      <c r="J21" s="131" t="s">
        <v>16</v>
      </c>
      <c r="K21" s="91"/>
      <c r="L21" s="99"/>
      <c r="M21" s="50"/>
      <c r="N21" s="7"/>
      <c r="O21" s="297" t="s">
        <v>20</v>
      </c>
      <c r="P21" s="298" t="s">
        <v>308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294"/>
      <c r="B22" s="313"/>
      <c r="C22" s="6"/>
      <c r="D22" s="6"/>
      <c r="E22" s="104"/>
      <c r="F22" s="105"/>
      <c r="G22" s="103" t="s">
        <v>113</v>
      </c>
      <c r="H22" s="106" t="s">
        <v>15</v>
      </c>
      <c r="I22" s="103" t="s">
        <v>121</v>
      </c>
      <c r="J22" s="106" t="s">
        <v>15</v>
      </c>
      <c r="K22" s="282" t="s">
        <v>218</v>
      </c>
      <c r="L22" s="281" t="s">
        <v>15</v>
      </c>
      <c r="M22" s="107"/>
      <c r="N22" s="105"/>
      <c r="O22" s="297"/>
      <c r="P22" s="298"/>
      <c r="Q22" s="104"/>
      <c r="R22" s="105"/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310" t="s">
        <v>22</v>
      </c>
      <c r="B23" s="295" t="s">
        <v>309</v>
      </c>
      <c r="C23" s="96" t="s">
        <v>217</v>
      </c>
      <c r="D23" s="97" t="s">
        <v>16</v>
      </c>
      <c r="E23" s="100"/>
      <c r="F23" s="7"/>
      <c r="G23" s="98"/>
      <c r="H23" s="7"/>
      <c r="I23" s="96" t="s">
        <v>152</v>
      </c>
      <c r="J23" s="225" t="s">
        <v>15</v>
      </c>
      <c r="K23" s="96" t="s">
        <v>179</v>
      </c>
      <c r="L23" s="131" t="s">
        <v>15</v>
      </c>
      <c r="M23" s="50"/>
      <c r="N23" s="99"/>
      <c r="O23" s="296" t="s">
        <v>22</v>
      </c>
      <c r="P23" s="315" t="s">
        <v>309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311"/>
      <c r="B24" s="313"/>
      <c r="C24" s="104"/>
      <c r="D24" s="7"/>
      <c r="E24" s="6"/>
      <c r="F24" s="104"/>
      <c r="G24" s="189" t="s">
        <v>146</v>
      </c>
      <c r="H24" s="106" t="s">
        <v>16</v>
      </c>
      <c r="I24" s="6"/>
      <c r="J24" s="104"/>
      <c r="K24" s="50"/>
      <c r="L24" s="105"/>
      <c r="M24" s="104"/>
      <c r="N24" s="104"/>
      <c r="O24" s="314"/>
      <c r="P24" s="316"/>
      <c r="Q24" s="104"/>
      <c r="R24" s="105"/>
      <c r="S24" s="104"/>
      <c r="T24" s="149"/>
      <c r="U24" s="104"/>
      <c r="V24" s="105"/>
      <c r="W24" s="108" t="s">
        <v>327</v>
      </c>
      <c r="X24" s="218" t="s">
        <v>114</v>
      </c>
      <c r="Y24" s="207"/>
    </row>
    <row r="25" spans="1:35" s="8" customFormat="1" ht="50.25" customHeight="1" thickTop="1" x14ac:dyDescent="0.25">
      <c r="A25" s="294" t="s">
        <v>23</v>
      </c>
      <c r="B25" s="295" t="s">
        <v>310</v>
      </c>
      <c r="C25" s="39" t="s">
        <v>283</v>
      </c>
      <c r="D25" s="188" t="s">
        <v>16</v>
      </c>
      <c r="E25" s="98"/>
      <c r="F25" s="7"/>
      <c r="G25" s="188" t="s">
        <v>285</v>
      </c>
      <c r="H25" s="188" t="s">
        <v>16</v>
      </c>
      <c r="I25" s="134" t="s">
        <v>286</v>
      </c>
      <c r="J25" s="188" t="s">
        <v>16</v>
      </c>
      <c r="K25" s="98"/>
      <c r="L25" s="50"/>
      <c r="M25" s="50"/>
      <c r="N25" s="99"/>
      <c r="O25" s="297" t="s">
        <v>23</v>
      </c>
      <c r="P25" s="298" t="s">
        <v>310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294"/>
      <c r="B26" s="313"/>
      <c r="C26" s="39" t="s">
        <v>281</v>
      </c>
      <c r="D26" s="198" t="s">
        <v>15</v>
      </c>
      <c r="E26" s="214" t="s">
        <v>128</v>
      </c>
      <c r="F26" s="225" t="s">
        <v>15</v>
      </c>
      <c r="G26" s="104"/>
      <c r="H26" s="105"/>
      <c r="I26" s="104"/>
      <c r="J26" s="51"/>
      <c r="K26" s="50"/>
      <c r="L26" s="105"/>
      <c r="M26" s="104"/>
      <c r="N26" s="104"/>
      <c r="O26" s="297"/>
      <c r="P26" s="298"/>
      <c r="Q26" s="89"/>
      <c r="R26" s="104"/>
      <c r="S26" s="108" t="s">
        <v>295</v>
      </c>
      <c r="T26" s="218" t="s">
        <v>198</v>
      </c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311</v>
      </c>
      <c r="C27" s="98"/>
      <c r="D27" s="99"/>
      <c r="E27" s="89"/>
      <c r="F27" s="99"/>
      <c r="G27" s="89"/>
      <c r="H27" s="99"/>
      <c r="I27" s="89"/>
      <c r="J27" s="99"/>
      <c r="K27" s="98"/>
      <c r="L27" s="99"/>
      <c r="M27" s="100"/>
      <c r="N27" s="150"/>
      <c r="O27" s="182" t="s">
        <v>25</v>
      </c>
      <c r="P27" s="199" t="s">
        <v>311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7" t="s">
        <v>1</v>
      </c>
      <c r="B29" s="318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17" t="s">
        <v>1</v>
      </c>
      <c r="P29" s="319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0" t="s">
        <v>13</v>
      </c>
      <c r="B30" s="295" t="s">
        <v>312</v>
      </c>
      <c r="C30" s="6"/>
      <c r="D30" s="98"/>
      <c r="E30" s="100"/>
      <c r="F30" s="6"/>
      <c r="G30" s="98"/>
      <c r="H30" s="7"/>
      <c r="I30" s="98"/>
      <c r="J30" s="7"/>
      <c r="K30" s="6"/>
      <c r="L30" s="7"/>
      <c r="M30" s="89"/>
      <c r="N30" s="69"/>
      <c r="O30" s="297" t="s">
        <v>13</v>
      </c>
      <c r="P30" s="298" t="s">
        <v>312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0"/>
      <c r="B31" s="313"/>
      <c r="C31" s="39" t="s">
        <v>339</v>
      </c>
      <c r="D31" s="198" t="s">
        <v>16</v>
      </c>
      <c r="E31" s="103" t="s">
        <v>178</v>
      </c>
      <c r="F31" s="103" t="s">
        <v>16</v>
      </c>
      <c r="G31" s="104"/>
      <c r="H31" s="105"/>
      <c r="I31" s="198" t="s">
        <v>340</v>
      </c>
      <c r="J31" s="198" t="s">
        <v>16</v>
      </c>
      <c r="K31" s="190" t="s">
        <v>334</v>
      </c>
      <c r="L31" s="191" t="s">
        <v>15</v>
      </c>
      <c r="M31" s="6"/>
      <c r="N31" s="165"/>
      <c r="O31" s="297"/>
      <c r="P31" s="298"/>
      <c r="Q31" s="104"/>
      <c r="R31" s="149"/>
      <c r="S31" s="6"/>
      <c r="T31" s="7"/>
      <c r="U31" s="104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1" t="s">
        <v>18</v>
      </c>
      <c r="B32" s="295" t="s">
        <v>313</v>
      </c>
      <c r="C32" s="98"/>
      <c r="D32" s="7"/>
      <c r="E32" s="219" t="s">
        <v>324</v>
      </c>
      <c r="F32" s="219" t="s">
        <v>16</v>
      </c>
      <c r="G32" s="96" t="s">
        <v>159</v>
      </c>
      <c r="H32" s="97" t="s">
        <v>16</v>
      </c>
      <c r="I32" s="50"/>
      <c r="J32" s="101"/>
      <c r="K32" s="98"/>
      <c r="L32" s="99"/>
      <c r="M32" s="100"/>
      <c r="N32" s="101"/>
      <c r="O32" s="296" t="s">
        <v>18</v>
      </c>
      <c r="P32" s="315" t="s">
        <v>313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2"/>
      <c r="B33" s="313"/>
      <c r="C33" s="212" t="s">
        <v>144</v>
      </c>
      <c r="D33" s="131" t="s">
        <v>15</v>
      </c>
      <c r="E33" s="112" t="s">
        <v>158</v>
      </c>
      <c r="F33" s="225" t="s">
        <v>15</v>
      </c>
      <c r="G33" s="104"/>
      <c r="H33" s="104"/>
      <c r="I33" s="104"/>
      <c r="J33" s="105"/>
      <c r="K33" s="104"/>
      <c r="L33" s="105"/>
      <c r="M33" s="104"/>
      <c r="N33" s="104"/>
      <c r="O33" s="314"/>
      <c r="P33" s="316"/>
      <c r="Q33" s="104"/>
      <c r="R33" s="105"/>
      <c r="S33" s="104"/>
      <c r="T33" s="105"/>
      <c r="U33" s="104"/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0" t="s">
        <v>20</v>
      </c>
      <c r="B34" s="295" t="s">
        <v>314</v>
      </c>
      <c r="C34" s="98"/>
      <c r="D34" s="98"/>
      <c r="E34" s="98"/>
      <c r="F34" s="98"/>
      <c r="G34" s="98"/>
      <c r="H34" s="101"/>
      <c r="I34" s="98"/>
      <c r="J34" s="99"/>
      <c r="K34" s="6"/>
      <c r="L34" s="98"/>
      <c r="M34" s="50"/>
      <c r="N34" s="98"/>
      <c r="O34" s="297" t="s">
        <v>20</v>
      </c>
      <c r="P34" s="298" t="s">
        <v>314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0"/>
      <c r="B35" s="313"/>
      <c r="C35" s="214" t="s">
        <v>160</v>
      </c>
      <c r="D35" s="225" t="s">
        <v>16</v>
      </c>
      <c r="E35" s="104"/>
      <c r="F35" s="105"/>
      <c r="G35" s="104"/>
      <c r="H35" s="105"/>
      <c r="I35" s="103" t="s">
        <v>174</v>
      </c>
      <c r="J35" s="85" t="s">
        <v>15</v>
      </c>
      <c r="K35" s="85" t="s">
        <v>145</v>
      </c>
      <c r="L35" s="189" t="s">
        <v>15</v>
      </c>
      <c r="M35" s="144"/>
      <c r="N35" s="170"/>
      <c r="O35" s="297"/>
      <c r="P35" s="298"/>
      <c r="Q35" s="104"/>
      <c r="R35" s="105"/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295" t="s">
        <v>315</v>
      </c>
      <c r="C36" s="111" t="s">
        <v>341</v>
      </c>
      <c r="D36" s="39" t="s">
        <v>16</v>
      </c>
      <c r="E36" s="98"/>
      <c r="F36" s="99"/>
      <c r="G36" s="111" t="s">
        <v>342</v>
      </c>
      <c r="H36" s="39" t="s">
        <v>16</v>
      </c>
      <c r="I36" s="50"/>
      <c r="J36" s="101"/>
      <c r="K36" s="98"/>
      <c r="L36" s="99"/>
      <c r="M36" s="99"/>
      <c r="N36" s="98"/>
      <c r="O36" s="296" t="s">
        <v>22</v>
      </c>
      <c r="P36" s="315" t="s">
        <v>315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6"/>
      <c r="D37" s="104"/>
      <c r="E37" s="190" t="s">
        <v>338</v>
      </c>
      <c r="F37" s="191" t="s">
        <v>15</v>
      </c>
      <c r="G37" s="104"/>
      <c r="H37" s="7"/>
      <c r="I37" s="143" t="s">
        <v>135</v>
      </c>
      <c r="J37" s="289" t="s">
        <v>15</v>
      </c>
      <c r="K37" s="104"/>
      <c r="L37" s="104"/>
      <c r="M37" s="50"/>
      <c r="N37" s="170"/>
      <c r="O37" s="314"/>
      <c r="P37" s="316"/>
      <c r="Q37" s="104"/>
      <c r="R37" s="104"/>
      <c r="S37" s="6"/>
      <c r="T37" s="7"/>
      <c r="U37" s="104"/>
      <c r="V37" s="149"/>
      <c r="W37" s="104"/>
      <c r="X37" s="149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thickBot="1" x14ac:dyDescent="0.3">
      <c r="A38" s="294" t="s">
        <v>23</v>
      </c>
      <c r="B38" s="295" t="s">
        <v>316</v>
      </c>
      <c r="C38" s="100"/>
      <c r="D38" s="101"/>
      <c r="E38" s="98"/>
      <c r="F38" s="101"/>
      <c r="G38" s="98"/>
      <c r="H38" s="99"/>
      <c r="I38" s="96" t="s">
        <v>116</v>
      </c>
      <c r="J38" s="97" t="s">
        <v>15</v>
      </c>
      <c r="K38" s="64" t="s">
        <v>147</v>
      </c>
      <c r="L38" s="131" t="s">
        <v>15</v>
      </c>
      <c r="M38" s="98"/>
      <c r="N38" s="98"/>
      <c r="O38" s="297" t="s">
        <v>23</v>
      </c>
      <c r="P38" s="298" t="s">
        <v>316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Top="1" thickBot="1" x14ac:dyDescent="0.3">
      <c r="A39" s="294"/>
      <c r="B39" s="313"/>
      <c r="C39" s="214" t="s">
        <v>139</v>
      </c>
      <c r="D39" s="213" t="s">
        <v>16</v>
      </c>
      <c r="E39" s="112" t="s">
        <v>157</v>
      </c>
      <c r="F39" s="213" t="s">
        <v>16</v>
      </c>
      <c r="G39" s="104"/>
      <c r="H39" s="7"/>
      <c r="I39" s="274" t="s">
        <v>337</v>
      </c>
      <c r="J39" s="288" t="s">
        <v>16</v>
      </c>
      <c r="K39" s="286"/>
      <c r="L39" s="7"/>
      <c r="M39" s="144"/>
      <c r="N39" s="170"/>
      <c r="O39" s="297"/>
      <c r="P39" s="298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317</v>
      </c>
      <c r="C40" s="138" t="s">
        <v>33</v>
      </c>
      <c r="D40" s="139" t="s">
        <v>15</v>
      </c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317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7" t="s">
        <v>1</v>
      </c>
      <c r="B42" s="318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17" t="s">
        <v>1</v>
      </c>
      <c r="P42" s="319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294" t="s">
        <v>13</v>
      </c>
      <c r="B43" s="312" t="s">
        <v>318</v>
      </c>
      <c r="C43" s="89"/>
      <c r="D43" s="6"/>
      <c r="E43" s="50"/>
      <c r="F43" s="50"/>
      <c r="G43" s="89"/>
      <c r="H43" s="50"/>
      <c r="I43" s="89"/>
      <c r="J43" s="100"/>
      <c r="K43" s="89"/>
      <c r="L43" s="51"/>
      <c r="M43" s="90"/>
      <c r="N43" s="69"/>
      <c r="O43" s="297" t="s">
        <v>13</v>
      </c>
      <c r="P43" s="298" t="s">
        <v>318</v>
      </c>
      <c r="Q43" s="89"/>
      <c r="R43" s="93"/>
      <c r="S43" s="89"/>
      <c r="T43" s="51"/>
      <c r="U43" s="89"/>
      <c r="V43" s="51"/>
      <c r="W43" s="89"/>
      <c r="X43" s="161"/>
    </row>
    <row r="44" spans="1:35" s="8" customFormat="1" ht="40.5" customHeight="1" thickBot="1" x14ac:dyDescent="0.3">
      <c r="A44" s="294"/>
      <c r="B44" s="313"/>
      <c r="C44" s="85" t="s">
        <v>236</v>
      </c>
      <c r="D44" s="85" t="s">
        <v>16</v>
      </c>
      <c r="E44" s="6"/>
      <c r="F44" s="6"/>
      <c r="G44" s="104"/>
      <c r="H44" s="104"/>
      <c r="I44" s="104"/>
      <c r="J44" s="104"/>
      <c r="K44" s="85" t="s">
        <v>218</v>
      </c>
      <c r="L44" s="106" t="s">
        <v>15</v>
      </c>
      <c r="M44" s="6"/>
      <c r="N44" s="49"/>
      <c r="O44" s="297"/>
      <c r="P44" s="298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310" t="s">
        <v>18</v>
      </c>
      <c r="B45" s="312" t="s">
        <v>319</v>
      </c>
      <c r="C45" s="98"/>
      <c r="D45" s="101"/>
      <c r="E45" s="98"/>
      <c r="F45" s="99"/>
      <c r="G45" s="89"/>
      <c r="H45" s="7"/>
      <c r="I45" s="50"/>
      <c r="J45" s="51"/>
      <c r="K45" s="98"/>
      <c r="L45" s="99"/>
      <c r="M45" s="98"/>
      <c r="N45" s="99"/>
      <c r="O45" s="296" t="s">
        <v>18</v>
      </c>
      <c r="P45" s="315" t="s">
        <v>319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311"/>
      <c r="B46" s="313"/>
      <c r="C46" s="198" t="s">
        <v>282</v>
      </c>
      <c r="D46" s="198" t="s">
        <v>16</v>
      </c>
      <c r="E46" s="104"/>
      <c r="F46" s="6"/>
      <c r="G46" s="103" t="s">
        <v>132</v>
      </c>
      <c r="H46" s="106" t="s">
        <v>16</v>
      </c>
      <c r="I46" s="214" t="s">
        <v>152</v>
      </c>
      <c r="J46" s="213" t="s">
        <v>15</v>
      </c>
      <c r="K46" s="208" t="s">
        <v>350</v>
      </c>
      <c r="L46" s="275" t="s">
        <v>15</v>
      </c>
      <c r="M46" s="89"/>
      <c r="N46" s="105"/>
      <c r="O46" s="314"/>
      <c r="P46" s="316"/>
      <c r="Q46" s="108" t="s">
        <v>330</v>
      </c>
      <c r="R46" s="135" t="s">
        <v>114</v>
      </c>
      <c r="S46" s="108" t="s">
        <v>291</v>
      </c>
      <c r="T46" s="135" t="s">
        <v>114</v>
      </c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294" t="s">
        <v>20</v>
      </c>
      <c r="B47" s="312" t="s">
        <v>320</v>
      </c>
      <c r="C47" s="98"/>
      <c r="D47" s="98"/>
      <c r="E47" s="100"/>
      <c r="F47" s="99"/>
      <c r="G47" s="50"/>
      <c r="H47" s="7"/>
      <c r="I47" s="208" t="s">
        <v>351</v>
      </c>
      <c r="J47" s="275" t="s">
        <v>16</v>
      </c>
      <c r="K47" s="283"/>
      <c r="L47" s="101"/>
      <c r="M47" s="98"/>
      <c r="N47" s="99"/>
      <c r="O47" s="297" t="s">
        <v>20</v>
      </c>
      <c r="P47" s="298" t="s">
        <v>320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294"/>
      <c r="B48" s="313"/>
      <c r="C48" s="104"/>
      <c r="D48" s="7"/>
      <c r="E48" s="6"/>
      <c r="F48" s="7"/>
      <c r="G48" s="85" t="s">
        <v>121</v>
      </c>
      <c r="H48" s="106" t="s">
        <v>15</v>
      </c>
      <c r="I48" s="85" t="s">
        <v>113</v>
      </c>
      <c r="J48" s="106" t="s">
        <v>15</v>
      </c>
      <c r="K48" s="284" t="s">
        <v>335</v>
      </c>
      <c r="L48" s="204" t="s">
        <v>15</v>
      </c>
      <c r="M48" s="6"/>
      <c r="N48" s="105"/>
      <c r="O48" s="297"/>
      <c r="P48" s="298"/>
      <c r="Q48" s="104"/>
      <c r="R48" s="105"/>
      <c r="S48" s="104"/>
      <c r="T48" s="105"/>
      <c r="U48" s="54"/>
      <c r="V48" s="49"/>
      <c r="W48" s="104"/>
      <c r="X48" s="136"/>
    </row>
    <row r="49" spans="1:25" s="8" customFormat="1" ht="41.25" customHeight="1" thickTop="1" x14ac:dyDescent="0.25">
      <c r="A49" s="310" t="s">
        <v>22</v>
      </c>
      <c r="B49" s="312" t="s">
        <v>321</v>
      </c>
      <c r="C49" s="50"/>
      <c r="D49" s="98"/>
      <c r="E49" s="98"/>
      <c r="F49" s="98"/>
      <c r="G49" s="98"/>
      <c r="H49" s="7"/>
      <c r="I49" s="219" t="s">
        <v>146</v>
      </c>
      <c r="J49" s="86" t="s">
        <v>16</v>
      </c>
      <c r="K49" s="98"/>
      <c r="L49" s="49"/>
      <c r="M49" s="98"/>
      <c r="N49" s="99"/>
      <c r="O49" s="296" t="s">
        <v>22</v>
      </c>
      <c r="P49" s="315" t="s">
        <v>321</v>
      </c>
      <c r="Q49" s="98"/>
      <c r="R49" s="121"/>
      <c r="S49" s="98"/>
      <c r="T49" s="99"/>
      <c r="U49" s="98"/>
      <c r="V49" s="150"/>
      <c r="W49" s="98"/>
      <c r="X49" s="137"/>
    </row>
    <row r="50" spans="1:25" s="8" customFormat="1" ht="45" customHeight="1" thickBot="1" x14ac:dyDescent="0.3">
      <c r="A50" s="311"/>
      <c r="B50" s="313"/>
      <c r="C50" s="130" t="s">
        <v>217</v>
      </c>
      <c r="D50" s="213" t="s">
        <v>16</v>
      </c>
      <c r="E50" s="104"/>
      <c r="F50" s="105"/>
      <c r="G50" s="89"/>
      <c r="H50" s="105"/>
      <c r="I50" s="112" t="s">
        <v>288</v>
      </c>
      <c r="J50" s="213" t="s">
        <v>15</v>
      </c>
      <c r="K50" s="112" t="s">
        <v>235</v>
      </c>
      <c r="L50" s="213" t="s">
        <v>15</v>
      </c>
      <c r="M50" s="89"/>
      <c r="N50" s="105"/>
      <c r="O50" s="314"/>
      <c r="P50" s="316"/>
      <c r="Q50" s="6"/>
      <c r="R50" s="105"/>
      <c r="S50" s="108" t="s">
        <v>295</v>
      </c>
      <c r="T50" s="218" t="s">
        <v>198</v>
      </c>
      <c r="U50" s="6"/>
      <c r="V50" s="149"/>
      <c r="W50" s="108" t="s">
        <v>327</v>
      </c>
      <c r="X50" s="218" t="s">
        <v>114</v>
      </c>
      <c r="Y50" s="207"/>
    </row>
    <row r="51" spans="1:25" s="8" customFormat="1" ht="40.5" customHeight="1" thickTop="1" x14ac:dyDescent="0.25">
      <c r="A51" s="310" t="s">
        <v>23</v>
      </c>
      <c r="B51" s="312" t="s">
        <v>322</v>
      </c>
      <c r="C51" s="188" t="s">
        <v>283</v>
      </c>
      <c r="D51" s="111" t="s">
        <v>16</v>
      </c>
      <c r="E51" s="100"/>
      <c r="F51" s="100"/>
      <c r="G51" s="188" t="s">
        <v>285</v>
      </c>
      <c r="H51" s="188" t="s">
        <v>16</v>
      </c>
      <c r="I51" s="188" t="s">
        <v>286</v>
      </c>
      <c r="J51" s="188" t="s">
        <v>16</v>
      </c>
      <c r="K51" s="98"/>
      <c r="L51" s="101"/>
      <c r="M51" s="98"/>
      <c r="N51" s="173"/>
      <c r="O51" s="296" t="s">
        <v>23</v>
      </c>
      <c r="P51" s="298" t="s">
        <v>322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311"/>
      <c r="B52" s="313"/>
      <c r="C52" s="39" t="s">
        <v>281</v>
      </c>
      <c r="D52" s="198" t="s">
        <v>15</v>
      </c>
      <c r="E52" s="64" t="s">
        <v>128</v>
      </c>
      <c r="F52" s="131" t="s">
        <v>15</v>
      </c>
      <c r="G52" s="89"/>
      <c r="H52" s="105"/>
      <c r="I52" s="4"/>
      <c r="J52" s="7"/>
      <c r="K52" s="89"/>
      <c r="L52" s="105"/>
      <c r="M52" s="89"/>
      <c r="N52" s="105"/>
      <c r="O52" s="314"/>
      <c r="P52" s="298"/>
      <c r="Q52" s="104"/>
      <c r="R52" s="105"/>
      <c r="S52" s="104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25</v>
      </c>
      <c r="B53" s="95" t="s">
        <v>323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323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4" t="s">
        <v>45</v>
      </c>
      <c r="P55" s="334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4</v>
      </c>
      <c r="M56" s="19">
        <f>2*(COUNTIF($C$4:$J$15,"TRANG")+COUNTIF($Q$4:$X$15,"TRANG")-COUNTIF(I15:L15,"TRANG"))</f>
        <v>14</v>
      </c>
      <c r="N56" s="19">
        <f>2*(COUNTIF($M$4:$N$15,"TRANG")+COUNTIF(K4:L15,"TRANG"))</f>
        <v>4</v>
      </c>
      <c r="O56" s="327">
        <f t="shared" ref="O56:O60" si="0">SUM(M56:N56)</f>
        <v>18</v>
      </c>
      <c r="P56" s="327"/>
      <c r="Q56" s="41" t="s">
        <v>47</v>
      </c>
      <c r="R56" s="19">
        <f>M56+M62+M69+M76</f>
        <v>52</v>
      </c>
      <c r="S56" s="19">
        <f>N56+N62+N69+N76</f>
        <v>24</v>
      </c>
      <c r="T56" s="19">
        <f t="shared" ref="T56:T60" si="1">SUM(R56:S56)</f>
        <v>76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12</v>
      </c>
      <c r="L57" s="22">
        <f>2*(COUNTIF($M$4:$N$15,"UYÊN")+COUNTIF(K4:L15,"UYÊN"))</f>
        <v>0</v>
      </c>
      <c r="M57" s="22">
        <f>2*(COUNTIF($C$4:$J$15,"UYÊN")+COUNTIF($Q$4:$X$15,"UYÊN")-COUNTIF(I15:L15,"UYÊN"))</f>
        <v>12</v>
      </c>
      <c r="N57" s="22">
        <f>2*(COUNTIF($M$4:$N$15,"UYÊN")+COUNTIF(K4:L15,"UYÊN"))</f>
        <v>0</v>
      </c>
      <c r="O57" s="328">
        <f t="shared" si="0"/>
        <v>12</v>
      </c>
      <c r="P57" s="328"/>
      <c r="Q57" s="33" t="s">
        <v>48</v>
      </c>
      <c r="R57" s="22">
        <f>M57+M63+M70+M77</f>
        <v>74</v>
      </c>
      <c r="S57" s="22">
        <f>N57+N63+N70+N77</f>
        <v>0</v>
      </c>
      <c r="T57" s="22">
        <f t="shared" si="1"/>
        <v>74</v>
      </c>
    </row>
    <row r="58" spans="1:25" ht="29.25" customHeight="1" x14ac:dyDescent="0.25">
      <c r="C58" s="287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30">
        <f t="shared" si="0"/>
        <v>0</v>
      </c>
      <c r="P58" s="330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200</v>
      </c>
      <c r="J59" s="31"/>
      <c r="K59" s="32">
        <f>2*(COUNTIF($C$4:$J$15,"HOÀNG")+COUNTIF($Q$4:$X$15,"HOÀNG")-COUNTIF(G16:J16,"HOÀNG"))</f>
        <v>0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0</v>
      </c>
      <c r="N59" s="32">
        <f>2*(COUNTIF($M$4:$N$15,"HOÀNG")+COUNTIF(K4:L15,"HOÀNG"))</f>
        <v>0</v>
      </c>
      <c r="O59" s="331">
        <f>SUM(M59:N59)</f>
        <v>0</v>
      </c>
      <c r="P59" s="331"/>
      <c r="Q59" s="30" t="s">
        <v>200</v>
      </c>
      <c r="R59" s="32">
        <f t="shared" si="2"/>
        <v>4</v>
      </c>
      <c r="S59" s="32">
        <f t="shared" si="2"/>
        <v>0</v>
      </c>
      <c r="T59" s="32">
        <f t="shared" si="1"/>
        <v>4</v>
      </c>
    </row>
    <row r="60" spans="1:25" ht="29.25" customHeight="1" x14ac:dyDescent="0.25">
      <c r="I60" s="81" t="s">
        <v>111</v>
      </c>
      <c r="J60" s="82"/>
      <c r="K60" s="83">
        <f>2*(COUNTIF($C$4:$J$15,"HIẾU")+COUNTIF($Q$4:$X$15,"HIẾU")-COUNTIF(G17:J17,"HIẾU"))</f>
        <v>2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2</v>
      </c>
      <c r="N60" s="83">
        <f>2*(COUNTIF($M$4:$N$15,"HIẾU")+COUNTIF(K5:L16,"HIẾU"))</f>
        <v>0</v>
      </c>
      <c r="O60" s="332">
        <f t="shared" si="0"/>
        <v>2</v>
      </c>
      <c r="P60" s="333"/>
      <c r="Q60" s="83" t="s">
        <v>111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4" t="s">
        <v>45</v>
      </c>
      <c r="P61" s="334"/>
      <c r="T61" s="48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6</v>
      </c>
      <c r="O62" s="327">
        <f t="shared" ref="O62:O67" si="3">SUM(M62:N62)</f>
        <v>18</v>
      </c>
      <c r="P62" s="327"/>
      <c r="T62" s="48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22</v>
      </c>
      <c r="N63" s="22">
        <f>2*(COUNTIF($M$17:$N$28,"UYÊN")+COUNTIF(K17:L28,"UYÊN"))</f>
        <v>0</v>
      </c>
      <c r="O63" s="328">
        <f t="shared" si="3"/>
        <v>22</v>
      </c>
      <c r="P63" s="328"/>
      <c r="T63" s="48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29"/>
      <c r="P64" s="329"/>
      <c r="T64" s="48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30">
        <f t="shared" si="3"/>
        <v>0</v>
      </c>
      <c r="P65" s="330"/>
      <c r="T65" s="48"/>
    </row>
    <row r="66" spans="7:20" ht="29.25" customHeight="1" x14ac:dyDescent="0.4">
      <c r="H66" s="26"/>
      <c r="I66" s="30" t="s">
        <v>200</v>
      </c>
      <c r="J66" s="31"/>
      <c r="K66" s="40">
        <f>2*(COUNTIF($C$17:$J$28,"HOÀNG")+COUNTIF($Q$17:$X$28,"HOÀNG")-COUNTIF(G32:J33,"HOÀNG"))</f>
        <v>2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2</v>
      </c>
      <c r="N66" s="32">
        <f>2*(COUNTIF($M$17:$N$28,"HOÀNG")+COUNTIF(K17:L28,"HOÀNG"))</f>
        <v>0</v>
      </c>
      <c r="O66" s="331">
        <f t="shared" si="3"/>
        <v>2</v>
      </c>
      <c r="P66" s="331"/>
      <c r="T66" s="48"/>
    </row>
    <row r="67" spans="7:20" ht="29.25" customHeight="1" x14ac:dyDescent="0.4">
      <c r="H67" s="26"/>
      <c r="I67" s="81" t="s">
        <v>111</v>
      </c>
      <c r="J67" s="82"/>
      <c r="K67" s="83">
        <f>2*(COUNTIF($C$17:$J$28,"HIẾU")+COUNTIF($Q$17:$X$28,"HIẾU")-COUNTIF(G33:J34,"HIẾU"))</f>
        <v>6</v>
      </c>
      <c r="L67" s="11">
        <f>2*(COUNTIF($M$17:$N$28,"HIẾU")+COUNTIF(K18:L29,"HIẾU"))</f>
        <v>0</v>
      </c>
      <c r="M67" s="83">
        <f>2*(COUNTIF($C$17:$J$28,"HIẾU")+COUNTIF($Q$17:$X$28,"HIẾU")-COUNTIF(I33:L34,"HIẾU"))</f>
        <v>6</v>
      </c>
      <c r="N67" s="11">
        <f>2*(COUNTIF($M$17:$N$28,"HIẾU")+COUNTIF(K18:L29,"HIẾU"))</f>
        <v>0</v>
      </c>
      <c r="O67" s="335">
        <f t="shared" si="3"/>
        <v>6</v>
      </c>
      <c r="P67" s="335"/>
      <c r="T67" s="48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4" t="s">
        <v>45</v>
      </c>
      <c r="P68" s="334"/>
      <c r="T68" s="48"/>
    </row>
    <row r="69" spans="7:20" ht="29.25" customHeight="1" x14ac:dyDescent="0.25">
      <c r="G69" s="326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6</v>
      </c>
      <c r="O69" s="327">
        <f t="shared" ref="O69:O74" si="4">SUM(M69:N69)</f>
        <v>20</v>
      </c>
      <c r="P69" s="327"/>
      <c r="T69" s="48"/>
    </row>
    <row r="70" spans="7:20" ht="29.25" customHeight="1" x14ac:dyDescent="0.25">
      <c r="G70" s="326"/>
      <c r="I70" s="20" t="s">
        <v>48</v>
      </c>
      <c r="J70" s="21"/>
      <c r="K70" s="22">
        <f>2*(COUNTIF($C$30:$J$41,"UYÊN")+COUNTIF($Q$30:$X$41,"UYÊN")-COUNTIF($G$41:$J$41,"UYÊN"))</f>
        <v>22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22</v>
      </c>
      <c r="N70" s="22">
        <f>2*(COUNTIF($M$30:$N$41,"UYÊN")+COUNTIF(K31:L41,"UYÊN"))</f>
        <v>0</v>
      </c>
      <c r="O70" s="328">
        <f t="shared" si="4"/>
        <v>22</v>
      </c>
      <c r="P70" s="328"/>
      <c r="T70" s="48"/>
    </row>
    <row r="71" spans="7:20" ht="29.25" hidden="1" customHeight="1" x14ac:dyDescent="0.25">
      <c r="G71" s="326"/>
      <c r="I71" s="28"/>
      <c r="J71" s="29"/>
      <c r="K71" s="13"/>
      <c r="L71" s="13"/>
      <c r="M71" s="13"/>
      <c r="N71" s="13"/>
      <c r="O71" s="329"/>
      <c r="P71" s="329"/>
      <c r="T71" s="48"/>
    </row>
    <row r="72" spans="7:20" ht="29.25" customHeight="1" x14ac:dyDescent="0.25">
      <c r="G72" s="326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30">
        <f t="shared" si="4"/>
        <v>0</v>
      </c>
      <c r="P72" s="330"/>
      <c r="T72" s="48"/>
    </row>
    <row r="73" spans="7:20" ht="29.25" customHeight="1" x14ac:dyDescent="0.25">
      <c r="G73" s="326"/>
      <c r="I73" s="30" t="s">
        <v>200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31">
        <f t="shared" si="4"/>
        <v>0</v>
      </c>
      <c r="P73" s="331"/>
      <c r="T73" s="48"/>
    </row>
    <row r="74" spans="7:20" ht="29.25" customHeight="1" x14ac:dyDescent="0.5">
      <c r="G74" s="80"/>
      <c r="I74" s="81" t="s">
        <v>111</v>
      </c>
      <c r="J74" s="82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35">
        <f t="shared" si="4"/>
        <v>0</v>
      </c>
      <c r="P74" s="335"/>
      <c r="T74" s="48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4" t="s">
        <v>45</v>
      </c>
      <c r="P75" s="334"/>
      <c r="T75" s="48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8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8</v>
      </c>
      <c r="O76" s="327">
        <f t="shared" ref="O76:O81" si="5">SUM(M76:N76)</f>
        <v>20</v>
      </c>
      <c r="P76" s="327"/>
      <c r="T76" s="48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18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18</v>
      </c>
      <c r="N77" s="22">
        <f>2*(COUNTIF($M$43:$N$54,"UYÊN")+COUNTIF(K43:L54,"UYÊN"))</f>
        <v>0</v>
      </c>
      <c r="O77" s="328">
        <f t="shared" si="5"/>
        <v>18</v>
      </c>
      <c r="P77" s="328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29"/>
      <c r="P78" s="329"/>
      <c r="T78" s="48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30">
        <f t="shared" si="5"/>
        <v>0</v>
      </c>
      <c r="P79" s="330"/>
      <c r="T79" s="48"/>
    </row>
    <row r="80" spans="7:20" ht="26.25" x14ac:dyDescent="0.4">
      <c r="H80" s="26"/>
      <c r="I80" s="30" t="s">
        <v>200</v>
      </c>
      <c r="J80" s="31"/>
      <c r="K80" s="32">
        <f>2*(COUNTIF($C$43:$J$54,"HOÀNG")+COUNTIF($Q$43:$X$54,"HOÀNG")-COUNTIF($G$54:$J$54,"HOÀNG"))</f>
        <v>2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2</v>
      </c>
      <c r="N80" s="32">
        <f>2*(COUNTIF($M$43:$N$54,"HOÀNG")+COUNTIF(K43:L54,"HOÀNG"))</f>
        <v>0</v>
      </c>
      <c r="O80" s="331">
        <f>SUM(M80:N80)</f>
        <v>2</v>
      </c>
      <c r="P80" s="331"/>
      <c r="T80" s="48"/>
    </row>
    <row r="81" spans="1:20" ht="26.25" x14ac:dyDescent="0.4">
      <c r="A81" s="45"/>
      <c r="H81" s="26"/>
      <c r="I81" s="81" t="s">
        <v>111</v>
      </c>
      <c r="J81" s="82"/>
      <c r="K81" s="11">
        <f>2*(COUNTIF($C$43:$J$54,"HIẾU")+COUNTIF($Q$43:$X$54,"HIẾU")-COUNTIF($G$54:$J$54,"HIẾU"))</f>
        <v>6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0</v>
      </c>
      <c r="O81" s="335">
        <f t="shared" si="5"/>
        <v>6</v>
      </c>
      <c r="P81" s="335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DDF6-44FB-4413-9FE3-325E2519AC19}">
  <dimension ref="A1:AI56"/>
  <sheetViews>
    <sheetView tabSelected="1" zoomScale="85" zoomScaleNormal="85" workbookViewId="0">
      <selection activeCell="I6" sqref="I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9" t="s">
        <v>409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1"/>
    </row>
    <row r="2" spans="1:25" s="1" customFormat="1" ht="64.5" customHeight="1" x14ac:dyDescent="0.25">
      <c r="A2" s="302" t="s">
        <v>410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304" t="s">
        <v>0</v>
      </c>
      <c r="P2" s="305"/>
      <c r="Q2" s="305"/>
      <c r="R2" s="305"/>
      <c r="S2" s="305"/>
      <c r="T2" s="305"/>
      <c r="U2" s="305"/>
      <c r="V2" s="305"/>
      <c r="W2" s="305"/>
      <c r="X2" s="305"/>
      <c r="Y2"/>
    </row>
    <row r="3" spans="1:25" ht="20.25" thickBot="1" x14ac:dyDescent="0.3">
      <c r="A3" s="306" t="s">
        <v>1</v>
      </c>
      <c r="B3" s="307"/>
      <c r="C3" s="2" t="s">
        <v>2</v>
      </c>
      <c r="D3" s="3" t="s">
        <v>3</v>
      </c>
      <c r="E3" s="3" t="s">
        <v>4</v>
      </c>
      <c r="F3" s="3" t="s">
        <v>3</v>
      </c>
      <c r="G3" s="224" t="s">
        <v>5</v>
      </c>
      <c r="H3" s="126" t="s">
        <v>3</v>
      </c>
      <c r="I3" s="3" t="s">
        <v>6</v>
      </c>
      <c r="J3" s="126" t="s">
        <v>3</v>
      </c>
      <c r="K3" s="127" t="s">
        <v>7</v>
      </c>
      <c r="L3" s="124" t="s">
        <v>3</v>
      </c>
      <c r="M3" s="127" t="s">
        <v>8</v>
      </c>
      <c r="N3" s="223" t="s">
        <v>3</v>
      </c>
      <c r="O3" s="308" t="s">
        <v>1</v>
      </c>
      <c r="P3" s="30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3" t="s">
        <v>13</v>
      </c>
      <c r="B4" s="295" t="s">
        <v>368</v>
      </c>
      <c r="C4" s="6"/>
      <c r="D4" s="6"/>
      <c r="E4" s="6"/>
      <c r="F4" s="6"/>
      <c r="G4" s="6"/>
      <c r="H4" s="6"/>
      <c r="I4" s="6"/>
      <c r="J4" s="6"/>
      <c r="K4" s="89"/>
      <c r="L4" s="90"/>
      <c r="M4" s="89"/>
      <c r="N4" s="102"/>
      <c r="O4" s="296" t="s">
        <v>13</v>
      </c>
      <c r="P4" s="298" t="s">
        <v>368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294"/>
      <c r="B5" s="295"/>
      <c r="C5" s="6"/>
      <c r="D5" s="6"/>
      <c r="E5" s="6"/>
      <c r="F5" s="6"/>
      <c r="G5" s="6"/>
      <c r="H5" s="6"/>
      <c r="I5" s="6"/>
      <c r="J5" s="6"/>
      <c r="K5" s="6"/>
      <c r="L5" s="195"/>
      <c r="M5" s="6"/>
      <c r="N5" s="165"/>
      <c r="O5" s="297"/>
      <c r="P5" s="298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310" t="s">
        <v>18</v>
      </c>
      <c r="B6" s="312" t="s">
        <v>369</v>
      </c>
      <c r="C6" s="98"/>
      <c r="D6" s="99"/>
      <c r="E6" s="98"/>
      <c r="F6" s="99"/>
      <c r="G6" s="98"/>
      <c r="H6" s="99"/>
      <c r="I6" s="98"/>
      <c r="J6" s="99"/>
      <c r="K6" s="98"/>
      <c r="L6" s="99"/>
      <c r="M6" s="98"/>
      <c r="N6" s="150"/>
      <c r="O6" s="296" t="s">
        <v>18</v>
      </c>
      <c r="P6" s="315" t="s">
        <v>369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311"/>
      <c r="B7" s="313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49"/>
      <c r="O7" s="314"/>
      <c r="P7" s="316"/>
      <c r="Q7" s="104"/>
      <c r="R7" s="149"/>
      <c r="S7" s="104"/>
      <c r="T7" s="104"/>
      <c r="U7" s="104"/>
      <c r="V7" s="105"/>
      <c r="W7" s="108" t="s">
        <v>361</v>
      </c>
      <c r="X7" s="135" t="s">
        <v>114</v>
      </c>
      <c r="Y7" s="242"/>
    </row>
    <row r="8" spans="1:25" s="8" customFormat="1" ht="42" customHeight="1" thickTop="1" x14ac:dyDescent="0.25">
      <c r="A8" s="294" t="s">
        <v>20</v>
      </c>
      <c r="B8" s="295" t="s">
        <v>370</v>
      </c>
      <c r="C8" s="98"/>
      <c r="D8" s="51"/>
      <c r="E8" s="98"/>
      <c r="F8" s="99"/>
      <c r="G8" s="98"/>
      <c r="H8" s="98"/>
      <c r="I8" s="98"/>
      <c r="J8" s="99"/>
      <c r="K8" s="283"/>
      <c r="L8" s="51"/>
      <c r="M8" s="99"/>
      <c r="N8" s="69"/>
      <c r="O8" s="297" t="s">
        <v>20</v>
      </c>
      <c r="P8" s="298" t="s">
        <v>370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294"/>
      <c r="B9" s="313"/>
      <c r="C9" s="50"/>
      <c r="D9" s="7"/>
      <c r="E9" s="104"/>
      <c r="F9" s="104"/>
      <c r="G9" s="104"/>
      <c r="H9" s="104"/>
      <c r="I9" s="6"/>
      <c r="J9" s="6"/>
      <c r="K9" s="6"/>
      <c r="L9" s="104"/>
      <c r="M9" s="49"/>
      <c r="N9" s="49"/>
      <c r="O9" s="297"/>
      <c r="P9" s="298"/>
      <c r="Q9" s="108" t="s">
        <v>398</v>
      </c>
      <c r="R9" s="218" t="s">
        <v>114</v>
      </c>
      <c r="S9" s="84"/>
      <c r="T9" s="7"/>
      <c r="U9" s="108" t="s">
        <v>357</v>
      </c>
      <c r="V9" s="218" t="s">
        <v>198</v>
      </c>
      <c r="W9" s="108" t="s">
        <v>358</v>
      </c>
      <c r="X9" s="218" t="s">
        <v>198</v>
      </c>
      <c r="Y9" s="242"/>
    </row>
    <row r="10" spans="1:25" s="8" customFormat="1" ht="42.6" customHeight="1" thickTop="1" x14ac:dyDescent="0.25">
      <c r="A10" s="310" t="s">
        <v>22</v>
      </c>
      <c r="B10" s="295" t="s">
        <v>371</v>
      </c>
      <c r="C10" s="99"/>
      <c r="D10" s="98"/>
      <c r="E10" s="6"/>
      <c r="F10" s="7"/>
      <c r="G10" s="98"/>
      <c r="H10" s="6"/>
      <c r="I10" s="98"/>
      <c r="J10" s="99"/>
      <c r="K10" s="98"/>
      <c r="L10" s="99"/>
      <c r="M10" s="98"/>
      <c r="N10" s="150"/>
      <c r="O10" s="296" t="s">
        <v>22</v>
      </c>
      <c r="P10" s="315" t="s">
        <v>371</v>
      </c>
      <c r="Q10" s="98"/>
      <c r="R10" s="100"/>
      <c r="S10" s="98"/>
      <c r="T10" s="100"/>
      <c r="U10" s="100"/>
      <c r="V10" s="100"/>
      <c r="W10" s="100"/>
      <c r="X10" s="98"/>
      <c r="Y10" s="242"/>
    </row>
    <row r="11" spans="1:25" s="8" customFormat="1" ht="36.75" customHeight="1" thickBot="1" x14ac:dyDescent="0.3">
      <c r="A11" s="311"/>
      <c r="B11" s="313"/>
      <c r="C11" s="6"/>
      <c r="D11" s="195"/>
      <c r="E11" s="104"/>
      <c r="F11" s="6"/>
      <c r="G11" s="195"/>
      <c r="H11" s="104"/>
      <c r="I11" s="104"/>
      <c r="J11" s="6"/>
      <c r="K11" s="104"/>
      <c r="L11" s="104"/>
      <c r="M11" s="104"/>
      <c r="N11" s="104"/>
      <c r="O11" s="314"/>
      <c r="P11" s="316"/>
      <c r="Q11" s="6"/>
      <c r="R11" s="49"/>
      <c r="S11" s="104"/>
      <c r="T11" s="49"/>
      <c r="U11" s="49"/>
      <c r="V11" s="49"/>
      <c r="W11" s="49"/>
      <c r="X11" s="6"/>
      <c r="Y11" s="242"/>
    </row>
    <row r="12" spans="1:25" s="8" customFormat="1" ht="39" customHeight="1" thickTop="1" x14ac:dyDescent="0.25">
      <c r="A12" s="294" t="s">
        <v>23</v>
      </c>
      <c r="B12" s="295" t="s">
        <v>372</v>
      </c>
      <c r="C12" s="98"/>
      <c r="D12" s="7"/>
      <c r="E12" s="98"/>
      <c r="F12" s="99"/>
      <c r="G12" s="98"/>
      <c r="H12" s="99"/>
      <c r="I12" s="6"/>
      <c r="J12" s="98"/>
      <c r="K12" s="285"/>
      <c r="L12" s="110"/>
      <c r="M12" s="66"/>
      <c r="N12" s="99"/>
      <c r="O12" s="297" t="s">
        <v>23</v>
      </c>
      <c r="P12" s="298" t="s">
        <v>372</v>
      </c>
      <c r="Q12" s="98"/>
      <c r="R12" s="98"/>
      <c r="S12" s="89"/>
      <c r="T12" s="98"/>
      <c r="U12" s="98"/>
      <c r="V12" s="98"/>
      <c r="W12" s="113"/>
      <c r="X12" s="102"/>
      <c r="Y12"/>
    </row>
    <row r="13" spans="1:25" s="8" customFormat="1" ht="39" customHeight="1" thickBot="1" x14ac:dyDescent="0.3">
      <c r="A13" s="294"/>
      <c r="B13" s="313"/>
      <c r="C13" s="104"/>
      <c r="D13" s="7"/>
      <c r="E13" s="104"/>
      <c r="F13" s="104"/>
      <c r="G13" s="104"/>
      <c r="H13" s="201"/>
      <c r="I13" s="104"/>
      <c r="J13" s="105"/>
      <c r="K13" s="104"/>
      <c r="L13" s="105"/>
      <c r="M13" s="104"/>
      <c r="N13" s="105"/>
      <c r="O13" s="297"/>
      <c r="P13" s="298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25</v>
      </c>
      <c r="B14" s="117" t="s">
        <v>373</v>
      </c>
      <c r="C14" s="98"/>
      <c r="D14" s="99"/>
      <c r="E14" s="9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25</v>
      </c>
      <c r="P14" s="199" t="s">
        <v>373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80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80</v>
      </c>
      <c r="P15" s="185" t="s">
        <v>105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7" t="s">
        <v>1</v>
      </c>
      <c r="B16" s="318"/>
      <c r="C16" s="125" t="s">
        <v>9</v>
      </c>
      <c r="D16" s="126" t="s">
        <v>3</v>
      </c>
      <c r="E16" s="126" t="s">
        <v>10</v>
      </c>
      <c r="F16" s="126" t="s">
        <v>3</v>
      </c>
      <c r="G16" s="126" t="s">
        <v>11</v>
      </c>
      <c r="H16" s="126" t="s">
        <v>3</v>
      </c>
      <c r="I16" s="126" t="s">
        <v>12</v>
      </c>
      <c r="J16" s="126" t="s">
        <v>3</v>
      </c>
      <c r="K16" s="127" t="s">
        <v>7</v>
      </c>
      <c r="L16" s="124" t="s">
        <v>3</v>
      </c>
      <c r="M16" s="127" t="s">
        <v>8</v>
      </c>
      <c r="N16" s="166" t="s">
        <v>3</v>
      </c>
      <c r="O16" s="317" t="s">
        <v>1</v>
      </c>
      <c r="P16" s="319"/>
      <c r="Q16" s="128" t="s">
        <v>9</v>
      </c>
      <c r="R16" s="126" t="s">
        <v>3</v>
      </c>
      <c r="S16" s="126" t="s">
        <v>10</v>
      </c>
      <c r="T16" s="126" t="s">
        <v>3</v>
      </c>
      <c r="U16" s="126" t="s">
        <v>11</v>
      </c>
      <c r="V16" s="126" t="s">
        <v>3</v>
      </c>
      <c r="W16" s="126" t="s">
        <v>12</v>
      </c>
      <c r="X16" s="129" t="s">
        <v>3</v>
      </c>
    </row>
    <row r="17" spans="1:35" s="8" customFormat="1" ht="48" customHeight="1" thickTop="1" x14ac:dyDescent="0.25">
      <c r="A17" s="294" t="s">
        <v>13</v>
      </c>
      <c r="B17" s="312" t="s">
        <v>374</v>
      </c>
      <c r="C17" s="6"/>
      <c r="D17" s="100"/>
      <c r="E17" s="6"/>
      <c r="F17" s="6"/>
      <c r="G17" s="130" t="s">
        <v>116</v>
      </c>
      <c r="H17" s="131" t="s">
        <v>15</v>
      </c>
      <c r="I17" s="112" t="s">
        <v>152</v>
      </c>
      <c r="J17" s="276" t="s">
        <v>15</v>
      </c>
      <c r="K17" s="89"/>
      <c r="L17" s="167"/>
      <c r="M17" s="89"/>
      <c r="N17" s="167"/>
      <c r="O17" s="297" t="s">
        <v>13</v>
      </c>
      <c r="P17" s="298" t="s">
        <v>374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294"/>
      <c r="B18" s="313"/>
      <c r="C18" s="214" t="s">
        <v>217</v>
      </c>
      <c r="D18" s="213" t="s">
        <v>16</v>
      </c>
      <c r="E18" s="214" t="s">
        <v>354</v>
      </c>
      <c r="F18" s="213" t="s">
        <v>16</v>
      </c>
      <c r="G18" s="103" t="s">
        <v>132</v>
      </c>
      <c r="H18" s="106" t="s">
        <v>16</v>
      </c>
      <c r="I18" s="104"/>
      <c r="J18" s="105"/>
      <c r="K18" s="104"/>
      <c r="L18" s="105"/>
      <c r="M18" s="104"/>
      <c r="N18" s="105"/>
      <c r="O18" s="297"/>
      <c r="P18" s="298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thickBot="1" x14ac:dyDescent="0.3">
      <c r="A19" s="310" t="s">
        <v>18</v>
      </c>
      <c r="B19" s="312" t="s">
        <v>375</v>
      </c>
      <c r="C19" s="188" t="s">
        <v>392</v>
      </c>
      <c r="D19" s="188" t="s">
        <v>16</v>
      </c>
      <c r="E19" s="219" t="s">
        <v>324</v>
      </c>
      <c r="F19" s="220" t="s">
        <v>16</v>
      </c>
      <c r="G19" s="98"/>
      <c r="H19" s="7"/>
      <c r="I19" s="98"/>
      <c r="J19" s="99"/>
      <c r="K19" s="98"/>
      <c r="L19" s="99"/>
      <c r="M19" s="98"/>
      <c r="N19" s="150"/>
      <c r="O19" s="296" t="s">
        <v>18</v>
      </c>
      <c r="P19" s="315" t="s">
        <v>375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Top="1" thickBot="1" x14ac:dyDescent="0.3">
      <c r="A20" s="311"/>
      <c r="B20" s="313"/>
      <c r="C20" s="130" t="s">
        <v>407</v>
      </c>
      <c r="D20" s="225" t="s">
        <v>15</v>
      </c>
      <c r="E20" s="104"/>
      <c r="F20" s="105"/>
      <c r="G20" s="104"/>
      <c r="H20" s="105"/>
      <c r="I20" s="104"/>
      <c r="J20" s="105"/>
      <c r="K20" s="104"/>
      <c r="L20" s="105"/>
      <c r="M20" s="104"/>
      <c r="N20" s="105"/>
      <c r="O20" s="314"/>
      <c r="P20" s="316"/>
      <c r="Q20" s="104"/>
      <c r="R20" s="149"/>
      <c r="S20" s="104"/>
      <c r="T20" s="149"/>
      <c r="U20" s="104"/>
      <c r="V20" s="105"/>
      <c r="W20" s="138" t="s">
        <v>404</v>
      </c>
      <c r="X20" s="139" t="s">
        <v>114</v>
      </c>
      <c r="Y20" s="207"/>
    </row>
    <row r="21" spans="1:35" s="8" customFormat="1" ht="45.75" customHeight="1" thickTop="1" thickBot="1" x14ac:dyDescent="0.3">
      <c r="A21" s="294" t="s">
        <v>20</v>
      </c>
      <c r="B21" s="312" t="s">
        <v>376</v>
      </c>
      <c r="C21" s="98"/>
      <c r="D21" s="98"/>
      <c r="E21" s="100"/>
      <c r="F21" s="98"/>
      <c r="G21" s="212" t="s">
        <v>180</v>
      </c>
      <c r="H21" s="97" t="s">
        <v>16</v>
      </c>
      <c r="I21" s="111" t="s">
        <v>395</v>
      </c>
      <c r="J21" s="111" t="s">
        <v>16</v>
      </c>
      <c r="K21" s="50"/>
      <c r="L21" s="99"/>
      <c r="M21" s="50"/>
      <c r="N21" s="7"/>
      <c r="O21" s="297" t="s">
        <v>20</v>
      </c>
      <c r="P21" s="298" t="s">
        <v>376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Top="1" thickBot="1" x14ac:dyDescent="0.3">
      <c r="A22" s="294"/>
      <c r="B22" s="313"/>
      <c r="C22" s="104"/>
      <c r="D22" s="105"/>
      <c r="E22" s="104"/>
      <c r="F22" s="7"/>
      <c r="G22" s="104"/>
      <c r="H22" s="6"/>
      <c r="I22" s="103" t="s">
        <v>121</v>
      </c>
      <c r="J22" s="106" t="s">
        <v>15</v>
      </c>
      <c r="K22" s="85" t="s">
        <v>363</v>
      </c>
      <c r="L22" s="189" t="s">
        <v>15</v>
      </c>
      <c r="M22" s="107"/>
      <c r="N22" s="105"/>
      <c r="O22" s="297"/>
      <c r="P22" s="298"/>
      <c r="Q22" s="104"/>
      <c r="R22" s="105"/>
      <c r="S22" s="6"/>
      <c r="T22" s="7"/>
      <c r="U22" s="104"/>
      <c r="V22" s="149"/>
      <c r="W22" s="290" t="s">
        <v>405</v>
      </c>
      <c r="X22" s="288" t="s">
        <v>114</v>
      </c>
      <c r="Y22" s="207"/>
    </row>
    <row r="23" spans="1:35" s="8" customFormat="1" ht="42.75" customHeight="1" thickTop="1" thickBot="1" x14ac:dyDescent="0.3">
      <c r="A23" s="310" t="s">
        <v>22</v>
      </c>
      <c r="B23" s="312" t="s">
        <v>377</v>
      </c>
      <c r="C23" s="96" t="s">
        <v>360</v>
      </c>
      <c r="D23" s="97" t="s">
        <v>15</v>
      </c>
      <c r="E23" s="6"/>
      <c r="F23" s="99"/>
      <c r="G23" s="96" t="s">
        <v>159</v>
      </c>
      <c r="H23" s="97" t="s">
        <v>16</v>
      </c>
      <c r="I23" s="98"/>
      <c r="J23" s="51"/>
      <c r="K23" s="291" t="s">
        <v>362</v>
      </c>
      <c r="L23" s="216" t="s">
        <v>114</v>
      </c>
      <c r="M23" s="50"/>
      <c r="N23" s="99"/>
      <c r="O23" s="296" t="s">
        <v>22</v>
      </c>
      <c r="P23" s="315" t="s">
        <v>377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Top="1" thickBot="1" x14ac:dyDescent="0.3">
      <c r="A24" s="311"/>
      <c r="B24" s="313"/>
      <c r="C24" s="189" t="s">
        <v>178</v>
      </c>
      <c r="D24" s="189" t="s">
        <v>16</v>
      </c>
      <c r="E24" s="103" t="s">
        <v>236</v>
      </c>
      <c r="F24" s="103" t="s">
        <v>16</v>
      </c>
      <c r="G24" s="103" t="s">
        <v>135</v>
      </c>
      <c r="H24" s="85" t="s">
        <v>15</v>
      </c>
      <c r="I24" s="85" t="s">
        <v>174</v>
      </c>
      <c r="J24" s="85" t="s">
        <v>15</v>
      </c>
      <c r="K24" s="104"/>
      <c r="L24" s="201"/>
      <c r="M24" s="104"/>
      <c r="N24" s="104"/>
      <c r="O24" s="314"/>
      <c r="P24" s="316"/>
      <c r="Q24" s="104"/>
      <c r="R24" s="105"/>
      <c r="S24" s="104"/>
      <c r="T24" s="149"/>
      <c r="U24" s="104"/>
      <c r="V24" s="105"/>
      <c r="W24" s="155"/>
      <c r="X24" s="101"/>
      <c r="Y24" s="207"/>
    </row>
    <row r="25" spans="1:35" s="8" customFormat="1" ht="50.25" customHeight="1" thickTop="1" x14ac:dyDescent="0.25">
      <c r="A25" s="294" t="s">
        <v>23</v>
      </c>
      <c r="B25" s="295" t="s">
        <v>378</v>
      </c>
      <c r="C25" s="134" t="s">
        <v>394</v>
      </c>
      <c r="D25" s="111" t="s">
        <v>16</v>
      </c>
      <c r="E25" s="96" t="s">
        <v>352</v>
      </c>
      <c r="F25" s="97" t="s">
        <v>16</v>
      </c>
      <c r="G25" s="188" t="s">
        <v>393</v>
      </c>
      <c r="H25" s="188" t="s">
        <v>16</v>
      </c>
      <c r="I25" s="98"/>
      <c r="J25" s="100"/>
      <c r="K25" s="98"/>
      <c r="L25" s="50"/>
      <c r="M25" s="50"/>
      <c r="N25" s="99"/>
      <c r="O25" s="297" t="s">
        <v>23</v>
      </c>
      <c r="P25" s="298" t="s">
        <v>378</v>
      </c>
      <c r="Q25" s="98"/>
      <c r="R25" s="51"/>
      <c r="S25" s="50"/>
      <c r="T25" s="99"/>
      <c r="U25" s="89"/>
      <c r="V25" s="90"/>
      <c r="W25" s="132"/>
      <c r="X25" s="137"/>
    </row>
    <row r="26" spans="1:35" s="8" customFormat="1" ht="43.5" customHeight="1" thickBot="1" x14ac:dyDescent="0.3">
      <c r="A26" s="294"/>
      <c r="B26" s="313"/>
      <c r="C26" s="104"/>
      <c r="D26" s="7"/>
      <c r="E26" s="85" t="s">
        <v>349</v>
      </c>
      <c r="F26" s="85" t="s">
        <v>15</v>
      </c>
      <c r="G26" s="292" t="s">
        <v>287</v>
      </c>
      <c r="H26" s="131" t="s">
        <v>15</v>
      </c>
      <c r="I26" s="214" t="s">
        <v>128</v>
      </c>
      <c r="J26" s="213" t="s">
        <v>15</v>
      </c>
      <c r="K26" s="50"/>
      <c r="L26" s="105"/>
      <c r="M26" s="104"/>
      <c r="N26" s="104"/>
      <c r="O26" s="297"/>
      <c r="P26" s="298"/>
      <c r="Q26" s="89"/>
      <c r="R26" s="104"/>
      <c r="S26" s="104"/>
      <c r="T26" s="149"/>
      <c r="U26" s="6"/>
      <c r="V26" s="7"/>
      <c r="W26" s="6"/>
      <c r="X26" s="163"/>
    </row>
    <row r="27" spans="1:35" s="8" customFormat="1" ht="40.5" customHeight="1" thickTop="1" x14ac:dyDescent="0.25">
      <c r="A27" s="94" t="s">
        <v>25</v>
      </c>
      <c r="B27" s="117" t="s">
        <v>379</v>
      </c>
      <c r="C27" s="138" t="s">
        <v>33</v>
      </c>
      <c r="D27" s="139" t="s">
        <v>15</v>
      </c>
      <c r="E27" s="98"/>
      <c r="F27" s="99"/>
      <c r="G27" s="89"/>
      <c r="H27" s="99"/>
      <c r="I27" s="89"/>
      <c r="J27" s="99"/>
      <c r="K27" s="98"/>
      <c r="L27" s="99"/>
      <c r="M27" s="100"/>
      <c r="N27" s="150"/>
      <c r="O27" s="182" t="s">
        <v>25</v>
      </c>
      <c r="P27" s="199" t="s">
        <v>379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80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80</v>
      </c>
      <c r="P28" s="185" t="s">
        <v>106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7" t="s">
        <v>1</v>
      </c>
      <c r="B29" s="318"/>
      <c r="C29" s="126" t="s">
        <v>9</v>
      </c>
      <c r="D29" s="126" t="s">
        <v>3</v>
      </c>
      <c r="E29" s="126" t="s">
        <v>10</v>
      </c>
      <c r="F29" s="126" t="s">
        <v>3</v>
      </c>
      <c r="G29" s="126" t="s">
        <v>11</v>
      </c>
      <c r="H29" s="126" t="s">
        <v>3</v>
      </c>
      <c r="I29" s="126" t="s">
        <v>34</v>
      </c>
      <c r="J29" s="126" t="s">
        <v>3</v>
      </c>
      <c r="K29" s="127" t="s">
        <v>7</v>
      </c>
      <c r="L29" s="124" t="s">
        <v>3</v>
      </c>
      <c r="M29" s="127" t="s">
        <v>8</v>
      </c>
      <c r="N29" s="166" t="s">
        <v>3</v>
      </c>
      <c r="O29" s="317" t="s">
        <v>1</v>
      </c>
      <c r="P29" s="319"/>
      <c r="Q29" s="128" t="s">
        <v>9</v>
      </c>
      <c r="R29" s="126" t="s">
        <v>3</v>
      </c>
      <c r="S29" s="126" t="s">
        <v>10</v>
      </c>
      <c r="T29" s="126" t="s">
        <v>3</v>
      </c>
      <c r="U29" s="126" t="s">
        <v>11</v>
      </c>
      <c r="V29" s="126" t="s">
        <v>3</v>
      </c>
      <c r="W29" s="126" t="s">
        <v>12</v>
      </c>
      <c r="X29" s="129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20" t="s">
        <v>13</v>
      </c>
      <c r="B30" s="295" t="s">
        <v>380</v>
      </c>
      <c r="C30" s="6"/>
      <c r="D30" s="98"/>
      <c r="E30" s="100"/>
      <c r="F30" s="6"/>
      <c r="G30" s="100"/>
      <c r="H30" s="99"/>
      <c r="I30" s="98"/>
      <c r="J30" s="7"/>
      <c r="K30" s="6"/>
      <c r="L30" s="7"/>
      <c r="M30" s="89"/>
      <c r="N30" s="69"/>
      <c r="O30" s="297" t="s">
        <v>13</v>
      </c>
      <c r="P30" s="298" t="s">
        <v>380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20"/>
      <c r="B31" s="313"/>
      <c r="C31" s="39" t="s">
        <v>344</v>
      </c>
      <c r="D31" s="198" t="s">
        <v>16</v>
      </c>
      <c r="E31" s="104"/>
      <c r="F31" s="104"/>
      <c r="G31" s="190" t="s">
        <v>397</v>
      </c>
      <c r="H31" s="234" t="s">
        <v>15</v>
      </c>
      <c r="I31" s="198" t="s">
        <v>346</v>
      </c>
      <c r="J31" s="198" t="s">
        <v>16</v>
      </c>
      <c r="K31" s="190" t="s">
        <v>399</v>
      </c>
      <c r="L31" s="191" t="s">
        <v>15</v>
      </c>
      <c r="M31" s="6"/>
      <c r="N31" s="165"/>
      <c r="O31" s="297"/>
      <c r="P31" s="298"/>
      <c r="Q31" s="104"/>
      <c r="R31" s="149"/>
      <c r="S31" s="6"/>
      <c r="T31" s="7"/>
      <c r="U31" s="104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21" t="s">
        <v>18</v>
      </c>
      <c r="B32" s="295" t="s">
        <v>381</v>
      </c>
      <c r="C32" s="219" t="s">
        <v>324</v>
      </c>
      <c r="D32" s="219" t="s">
        <v>16</v>
      </c>
      <c r="E32" s="138" t="s">
        <v>400</v>
      </c>
      <c r="F32" s="139" t="s">
        <v>16</v>
      </c>
      <c r="G32" s="98"/>
      <c r="H32" s="99"/>
      <c r="I32" s="50"/>
      <c r="J32" s="99"/>
      <c r="K32" s="98"/>
      <c r="L32" s="99"/>
      <c r="M32" s="100"/>
      <c r="N32" s="101"/>
      <c r="O32" s="296" t="s">
        <v>18</v>
      </c>
      <c r="P32" s="315" t="s">
        <v>381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22"/>
      <c r="B33" s="313"/>
      <c r="C33" s="112" t="s">
        <v>158</v>
      </c>
      <c r="D33" s="225" t="s">
        <v>15</v>
      </c>
      <c r="E33" s="89"/>
      <c r="F33" s="90"/>
      <c r="G33" s="104"/>
      <c r="H33" s="104"/>
      <c r="I33" s="190" t="s">
        <v>396</v>
      </c>
      <c r="J33" s="234" t="s">
        <v>15</v>
      </c>
      <c r="K33" s="85" t="s">
        <v>218</v>
      </c>
      <c r="L33" s="106" t="s">
        <v>15</v>
      </c>
      <c r="M33" s="104"/>
      <c r="N33" s="104"/>
      <c r="O33" s="314"/>
      <c r="P33" s="316"/>
      <c r="Q33" s="6"/>
      <c r="R33" s="105"/>
      <c r="S33" s="104"/>
      <c r="T33" s="105"/>
      <c r="U33" s="104"/>
      <c r="V33" s="105"/>
      <c r="W33" s="108" t="s">
        <v>361</v>
      </c>
      <c r="X33" s="135" t="s">
        <v>114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20" t="s">
        <v>20</v>
      </c>
      <c r="B34" s="295" t="s">
        <v>382</v>
      </c>
      <c r="C34" s="138" t="s">
        <v>408</v>
      </c>
      <c r="D34" s="139" t="s">
        <v>15</v>
      </c>
      <c r="E34" s="98"/>
      <c r="F34" s="98"/>
      <c r="G34" s="98"/>
      <c r="H34" s="101"/>
      <c r="I34" s="98"/>
      <c r="J34" s="99"/>
      <c r="K34" s="98"/>
      <c r="L34" s="98"/>
      <c r="M34" s="50"/>
      <c r="N34" s="98"/>
      <c r="O34" s="297" t="s">
        <v>20</v>
      </c>
      <c r="P34" s="298" t="s">
        <v>382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20"/>
      <c r="B35" s="313"/>
      <c r="C35" s="103" t="s">
        <v>178</v>
      </c>
      <c r="D35" s="103" t="s">
        <v>16</v>
      </c>
      <c r="E35" s="104"/>
      <c r="F35" s="105"/>
      <c r="G35" s="104"/>
      <c r="H35" s="105"/>
      <c r="I35" s="103" t="s">
        <v>174</v>
      </c>
      <c r="J35" s="85" t="s">
        <v>15</v>
      </c>
      <c r="K35" s="85" t="s">
        <v>364</v>
      </c>
      <c r="L35" s="189" t="s">
        <v>15</v>
      </c>
      <c r="M35" s="144"/>
      <c r="N35" s="170"/>
      <c r="O35" s="297"/>
      <c r="P35" s="298"/>
      <c r="Q35" s="104"/>
      <c r="R35" s="105"/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10" t="s">
        <v>22</v>
      </c>
      <c r="B36" s="295" t="s">
        <v>383</v>
      </c>
      <c r="C36" s="111" t="s">
        <v>345</v>
      </c>
      <c r="D36" s="39" t="s">
        <v>16</v>
      </c>
      <c r="E36" s="98"/>
      <c r="F36" s="99"/>
      <c r="G36" s="111" t="s">
        <v>347</v>
      </c>
      <c r="H36" s="39" t="s">
        <v>16</v>
      </c>
      <c r="I36" s="50"/>
      <c r="J36" s="101"/>
      <c r="K36" s="98"/>
      <c r="L36" s="99"/>
      <c r="M36" s="99"/>
      <c r="N36" s="98"/>
      <c r="O36" s="296" t="s">
        <v>22</v>
      </c>
      <c r="P36" s="315" t="s">
        <v>383</v>
      </c>
      <c r="Q36" s="119"/>
      <c r="R36" s="93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11"/>
      <c r="B37" s="313"/>
      <c r="C37" s="6"/>
      <c r="D37" s="104"/>
      <c r="E37" s="85" t="s">
        <v>349</v>
      </c>
      <c r="F37" s="85" t="s">
        <v>15</v>
      </c>
      <c r="G37" s="104"/>
      <c r="H37" s="7"/>
      <c r="I37" s="103" t="s">
        <v>135</v>
      </c>
      <c r="J37" s="85" t="s">
        <v>15</v>
      </c>
      <c r="K37" s="104"/>
      <c r="L37" s="104"/>
      <c r="M37" s="50"/>
      <c r="N37" s="170"/>
      <c r="O37" s="314"/>
      <c r="P37" s="316"/>
      <c r="Q37" s="104"/>
      <c r="R37" s="105"/>
      <c r="S37" s="6"/>
      <c r="T37" s="7"/>
      <c r="U37" s="108" t="s">
        <v>355</v>
      </c>
      <c r="V37" s="135" t="s">
        <v>198</v>
      </c>
      <c r="W37" s="108" t="s">
        <v>356</v>
      </c>
      <c r="X37" s="135" t="s">
        <v>198</v>
      </c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4" t="s">
        <v>23</v>
      </c>
      <c r="B38" s="295" t="s">
        <v>384</v>
      </c>
      <c r="C38" s="100"/>
      <c r="D38" s="101"/>
      <c r="E38" s="98"/>
      <c r="F38" s="101"/>
      <c r="G38" s="98"/>
      <c r="H38" s="99"/>
      <c r="I38" s="96" t="s">
        <v>116</v>
      </c>
      <c r="J38" s="97" t="s">
        <v>15</v>
      </c>
      <c r="K38" s="4"/>
      <c r="L38" s="7"/>
      <c r="M38" s="98"/>
      <c r="N38" s="99"/>
      <c r="O38" s="297" t="s">
        <v>23</v>
      </c>
      <c r="P38" s="298" t="s">
        <v>384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294"/>
      <c r="B39" s="313"/>
      <c r="C39" s="214" t="s">
        <v>353</v>
      </c>
      <c r="D39" s="131" t="s">
        <v>16</v>
      </c>
      <c r="E39" s="89"/>
      <c r="F39" s="105"/>
      <c r="G39" s="104"/>
      <c r="H39" s="7"/>
      <c r="I39" s="103" t="s">
        <v>348</v>
      </c>
      <c r="J39" s="85" t="s">
        <v>16</v>
      </c>
      <c r="K39" s="286"/>
      <c r="L39" s="7"/>
      <c r="M39" s="144"/>
      <c r="N39" s="170"/>
      <c r="O39" s="297"/>
      <c r="P39" s="298"/>
      <c r="Q39" s="108" t="s">
        <v>398</v>
      </c>
      <c r="R39" s="218" t="s">
        <v>114</v>
      </c>
      <c r="S39" s="6"/>
      <c r="T39" s="7"/>
      <c r="U39" s="104"/>
      <c r="V39" s="105"/>
      <c r="W39" s="104"/>
      <c r="X39" s="105"/>
      <c r="Y39" s="207"/>
      <c r="AH39"/>
    </row>
    <row r="40" spans="1:35" s="8" customFormat="1" ht="40.5" customHeight="1" thickTop="1" x14ac:dyDescent="0.25">
      <c r="A40" s="116" t="s">
        <v>25</v>
      </c>
      <c r="B40" s="95" t="s">
        <v>385</v>
      </c>
      <c r="C40" s="98"/>
      <c r="D40" s="99"/>
      <c r="E40" s="98" t="s">
        <v>31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25</v>
      </c>
      <c r="P40" s="199" t="s">
        <v>385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80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80</v>
      </c>
      <c r="P41" s="186" t="s">
        <v>24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7" t="s">
        <v>1</v>
      </c>
      <c r="B42" s="318"/>
      <c r="C42" s="126" t="s">
        <v>9</v>
      </c>
      <c r="D42" s="126" t="s">
        <v>3</v>
      </c>
      <c r="E42" s="126" t="s">
        <v>10</v>
      </c>
      <c r="F42" s="126" t="s">
        <v>3</v>
      </c>
      <c r="G42" s="126" t="s">
        <v>11</v>
      </c>
      <c r="H42" s="126" t="s">
        <v>3</v>
      </c>
      <c r="I42" s="126" t="s">
        <v>12</v>
      </c>
      <c r="J42" s="126" t="s">
        <v>3</v>
      </c>
      <c r="K42" s="127" t="s">
        <v>7</v>
      </c>
      <c r="L42" s="124" t="s">
        <v>3</v>
      </c>
      <c r="M42" s="127" t="s">
        <v>8</v>
      </c>
      <c r="N42" s="166" t="s">
        <v>3</v>
      </c>
      <c r="O42" s="317" t="s">
        <v>1</v>
      </c>
      <c r="P42" s="319"/>
      <c r="Q42" s="128" t="s">
        <v>9</v>
      </c>
      <c r="R42" s="126" t="s">
        <v>3</v>
      </c>
      <c r="S42" s="126" t="s">
        <v>10</v>
      </c>
      <c r="T42" s="126" t="s">
        <v>3</v>
      </c>
      <c r="U42" s="126" t="s">
        <v>11</v>
      </c>
      <c r="V42" s="126" t="s">
        <v>3</v>
      </c>
      <c r="W42" s="126" t="s">
        <v>12</v>
      </c>
      <c r="X42" s="129" t="s">
        <v>3</v>
      </c>
    </row>
    <row r="43" spans="1:35" s="8" customFormat="1" ht="44.25" customHeight="1" thickTop="1" x14ac:dyDescent="0.25">
      <c r="A43" s="294" t="s">
        <v>13</v>
      </c>
      <c r="B43" s="295" t="s">
        <v>386</v>
      </c>
      <c r="C43" s="89"/>
      <c r="D43" s="6"/>
      <c r="E43" s="50"/>
      <c r="F43" s="50"/>
      <c r="G43" s="89"/>
      <c r="H43" s="50"/>
      <c r="I43" s="50"/>
      <c r="J43" s="100"/>
      <c r="K43" s="89"/>
      <c r="L43" s="51"/>
      <c r="M43" s="90"/>
      <c r="N43" s="69"/>
      <c r="O43" s="297" t="s">
        <v>13</v>
      </c>
      <c r="P43" s="298" t="s">
        <v>386</v>
      </c>
      <c r="Q43" s="89"/>
      <c r="R43" s="93"/>
      <c r="S43" s="89"/>
      <c r="T43" s="51"/>
      <c r="U43" s="89"/>
      <c r="V43" s="51"/>
      <c r="W43" s="89"/>
      <c r="X43" s="161"/>
    </row>
    <row r="44" spans="1:35" s="8" customFormat="1" ht="40.5" customHeight="1" thickBot="1" x14ac:dyDescent="0.3">
      <c r="A44" s="294"/>
      <c r="B44" s="313"/>
      <c r="C44" s="214" t="s">
        <v>354</v>
      </c>
      <c r="D44" s="131" t="s">
        <v>16</v>
      </c>
      <c r="E44" s="104"/>
      <c r="F44" s="104"/>
      <c r="G44" s="104"/>
      <c r="H44" s="104"/>
      <c r="I44" s="190" t="s">
        <v>402</v>
      </c>
      <c r="J44" s="191" t="s">
        <v>16</v>
      </c>
      <c r="K44" s="85" t="s">
        <v>218</v>
      </c>
      <c r="L44" s="106" t="s">
        <v>15</v>
      </c>
      <c r="M44" s="6"/>
      <c r="N44" s="49"/>
      <c r="O44" s="297"/>
      <c r="P44" s="298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310" t="s">
        <v>18</v>
      </c>
      <c r="B45" s="295" t="s">
        <v>387</v>
      </c>
      <c r="C45" s="111" t="s">
        <v>392</v>
      </c>
      <c r="D45" s="188" t="s">
        <v>16</v>
      </c>
      <c r="E45" s="98"/>
      <c r="F45" s="99"/>
      <c r="G45" s="89"/>
      <c r="H45" s="7"/>
      <c r="I45" s="98"/>
      <c r="J45" s="51"/>
      <c r="K45" s="98"/>
      <c r="L45" s="99"/>
      <c r="M45" s="98"/>
      <c r="N45" s="99"/>
      <c r="O45" s="296" t="s">
        <v>18</v>
      </c>
      <c r="P45" s="315" t="s">
        <v>387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311"/>
      <c r="B46" s="313"/>
      <c r="C46" s="104"/>
      <c r="D46" s="105"/>
      <c r="E46" s="103" t="s">
        <v>236</v>
      </c>
      <c r="F46" s="106" t="s">
        <v>16</v>
      </c>
      <c r="G46" s="103" t="s">
        <v>132</v>
      </c>
      <c r="H46" s="106" t="s">
        <v>16</v>
      </c>
      <c r="I46" s="214" t="s">
        <v>152</v>
      </c>
      <c r="J46" s="213" t="s">
        <v>15</v>
      </c>
      <c r="K46" s="214" t="s">
        <v>179</v>
      </c>
      <c r="L46" s="213" t="s">
        <v>15</v>
      </c>
      <c r="M46" s="89"/>
      <c r="N46" s="105"/>
      <c r="O46" s="314"/>
      <c r="P46" s="316"/>
      <c r="Q46" s="104"/>
      <c r="R46" s="105"/>
      <c r="S46" s="104"/>
      <c r="T46" s="105"/>
      <c r="U46" s="104"/>
      <c r="V46" s="105"/>
      <c r="W46" s="108" t="s">
        <v>406</v>
      </c>
      <c r="X46" s="218" t="s">
        <v>114</v>
      </c>
      <c r="Y46" s="207"/>
    </row>
    <row r="47" spans="1:35" s="8" customFormat="1" ht="41.25" customHeight="1" thickTop="1" x14ac:dyDescent="0.25">
      <c r="A47" s="294" t="s">
        <v>20</v>
      </c>
      <c r="B47" s="295" t="s">
        <v>388</v>
      </c>
      <c r="C47" s="138" t="s">
        <v>401</v>
      </c>
      <c r="D47" s="139" t="s">
        <v>16</v>
      </c>
      <c r="E47" s="100"/>
      <c r="F47" s="101"/>
      <c r="G47" s="111" t="s">
        <v>395</v>
      </c>
      <c r="H47" s="39" t="s">
        <v>16</v>
      </c>
      <c r="I47" s="130" t="s">
        <v>180</v>
      </c>
      <c r="J47" s="131" t="s">
        <v>16</v>
      </c>
      <c r="K47" s="283"/>
      <c r="L47" s="101"/>
      <c r="M47" s="98"/>
      <c r="N47" s="99"/>
      <c r="O47" s="297" t="s">
        <v>20</v>
      </c>
      <c r="P47" s="298" t="s">
        <v>388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294"/>
      <c r="B48" s="313"/>
      <c r="C48" s="130" t="s">
        <v>360</v>
      </c>
      <c r="D48" s="131" t="s">
        <v>15</v>
      </c>
      <c r="E48" s="104"/>
      <c r="F48" s="105"/>
      <c r="G48" s="6"/>
      <c r="H48" s="105"/>
      <c r="I48" s="103" t="s">
        <v>121</v>
      </c>
      <c r="J48" s="106" t="s">
        <v>15</v>
      </c>
      <c r="K48" s="6"/>
      <c r="L48" s="105"/>
      <c r="M48" s="6"/>
      <c r="N48" s="105"/>
      <c r="O48" s="297"/>
      <c r="P48" s="298"/>
      <c r="Q48" s="104"/>
      <c r="R48" s="105"/>
      <c r="S48" s="104"/>
      <c r="T48" s="105"/>
      <c r="U48" s="54"/>
      <c r="V48" s="49"/>
      <c r="W48" s="108" t="s">
        <v>403</v>
      </c>
      <c r="X48" s="218" t="s">
        <v>114</v>
      </c>
    </row>
    <row r="49" spans="1:25" s="8" customFormat="1" ht="41.25" customHeight="1" thickTop="1" x14ac:dyDescent="0.25">
      <c r="A49" s="310" t="s">
        <v>22</v>
      </c>
      <c r="B49" s="295" t="s">
        <v>389</v>
      </c>
      <c r="C49" s="98"/>
      <c r="D49" s="98"/>
      <c r="E49" s="100"/>
      <c r="F49" s="100"/>
      <c r="G49" s="98"/>
      <c r="H49" s="7"/>
      <c r="I49" s="96" t="s">
        <v>116</v>
      </c>
      <c r="J49" s="97" t="s">
        <v>15</v>
      </c>
      <c r="K49" s="96" t="s">
        <v>235</v>
      </c>
      <c r="L49" s="97" t="s">
        <v>15</v>
      </c>
      <c r="M49" s="98"/>
      <c r="N49" s="99"/>
      <c r="O49" s="296" t="s">
        <v>22</v>
      </c>
      <c r="P49" s="315" t="s">
        <v>389</v>
      </c>
      <c r="Q49" s="98"/>
      <c r="R49" s="121"/>
      <c r="S49" s="98"/>
      <c r="T49" s="99"/>
      <c r="U49" s="98"/>
      <c r="V49" s="150"/>
      <c r="W49" s="101"/>
      <c r="X49" s="217"/>
    </row>
    <row r="50" spans="1:25" s="8" customFormat="1" ht="45" customHeight="1" thickBot="1" x14ac:dyDescent="0.3">
      <c r="A50" s="311"/>
      <c r="B50" s="313"/>
      <c r="C50" s="64" t="s">
        <v>217</v>
      </c>
      <c r="D50" s="213" t="s">
        <v>16</v>
      </c>
      <c r="E50" s="214" t="s">
        <v>352</v>
      </c>
      <c r="F50" s="131" t="s">
        <v>16</v>
      </c>
      <c r="G50" s="89"/>
      <c r="H50" s="105"/>
      <c r="I50" s="50"/>
      <c r="J50" s="201"/>
      <c r="K50" s="108" t="s">
        <v>362</v>
      </c>
      <c r="L50" s="135" t="s">
        <v>114</v>
      </c>
      <c r="M50" s="89"/>
      <c r="N50" s="105"/>
      <c r="O50" s="314"/>
      <c r="P50" s="316"/>
      <c r="Q50" s="6"/>
      <c r="R50" s="105"/>
      <c r="S50" s="104"/>
      <c r="T50" s="149"/>
      <c r="U50" s="6"/>
      <c r="V50" s="149"/>
      <c r="W50" s="104"/>
      <c r="X50" s="149"/>
      <c r="Y50" s="207"/>
    </row>
    <row r="51" spans="1:25" s="8" customFormat="1" ht="40.5" customHeight="1" thickTop="1" x14ac:dyDescent="0.25">
      <c r="A51" s="310" t="s">
        <v>23</v>
      </c>
      <c r="B51" s="295" t="s">
        <v>390</v>
      </c>
      <c r="C51" s="188" t="s">
        <v>394</v>
      </c>
      <c r="D51" s="111" t="s">
        <v>16</v>
      </c>
      <c r="E51" s="212" t="s">
        <v>157</v>
      </c>
      <c r="F51" s="97" t="s">
        <v>16</v>
      </c>
      <c r="G51" s="98"/>
      <c r="H51" s="98"/>
      <c r="I51" s="188" t="s">
        <v>393</v>
      </c>
      <c r="J51" s="39" t="s">
        <v>16</v>
      </c>
      <c r="K51" s="98"/>
      <c r="L51" s="101"/>
      <c r="M51" s="98"/>
      <c r="N51" s="173"/>
      <c r="O51" s="296" t="s">
        <v>23</v>
      </c>
      <c r="P51" s="298" t="s">
        <v>390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311"/>
      <c r="B52" s="313"/>
      <c r="C52" s="4"/>
      <c r="D52" s="7"/>
      <c r="E52" s="104"/>
      <c r="F52" s="51"/>
      <c r="G52" s="64" t="s">
        <v>128</v>
      </c>
      <c r="H52" s="131" t="s">
        <v>15</v>
      </c>
      <c r="I52" s="112" t="s">
        <v>288</v>
      </c>
      <c r="J52" s="213" t="s">
        <v>15</v>
      </c>
      <c r="K52" s="6"/>
      <c r="L52" s="105"/>
      <c r="M52" s="89"/>
      <c r="N52" s="105"/>
      <c r="O52" s="314"/>
      <c r="P52" s="298"/>
      <c r="Q52" s="104"/>
      <c r="R52" s="105"/>
      <c r="S52" s="104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25</v>
      </c>
      <c r="B53" s="95" t="s">
        <v>391</v>
      </c>
      <c r="C53" s="138" t="s">
        <v>33</v>
      </c>
      <c r="D53" s="139" t="s">
        <v>15</v>
      </c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25</v>
      </c>
      <c r="P53" s="199" t="s">
        <v>391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80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80</v>
      </c>
      <c r="P54" s="78" t="s">
        <v>107</v>
      </c>
      <c r="Q54" s="132"/>
      <c r="R54" s="115"/>
      <c r="S54" s="50"/>
      <c r="T54" s="90"/>
      <c r="U54" s="52"/>
      <c r="V54" s="69"/>
      <c r="W54" s="132"/>
      <c r="X54" s="133"/>
    </row>
    <row r="55" spans="1:25" ht="15.75" thickTop="1" x14ac:dyDescent="0.25">
      <c r="T55" s="48"/>
    </row>
    <row r="56" spans="1:25" x14ac:dyDescent="0.25">
      <c r="T56" s="48"/>
    </row>
  </sheetData>
  <mergeCells count="91"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4:A5"/>
    <mergeCell ref="B4:B5"/>
    <mergeCell ref="O4:O5"/>
    <mergeCell ref="P4:P5"/>
    <mergeCell ref="A1:X1"/>
    <mergeCell ref="A2:N2"/>
    <mergeCell ref="O2:X2"/>
    <mergeCell ref="A3:B3"/>
    <mergeCell ref="O3:P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63" customWidth="1"/>
    <col min="3" max="3" width="32" style="63" customWidth="1"/>
    <col min="4" max="4" width="26.42578125" style="63" customWidth="1"/>
    <col min="5" max="5" width="41.5703125" style="63" customWidth="1"/>
    <col min="6" max="6" width="25.7109375" style="63" customWidth="1"/>
    <col min="7" max="7" width="32.7109375" style="63" customWidth="1"/>
    <col min="8" max="8" width="35.85546875" style="63" customWidth="1"/>
    <col min="9" max="9" width="16.5703125" style="63" customWidth="1"/>
    <col min="10" max="10" width="28" style="63" customWidth="1"/>
    <col min="11" max="11" width="24.85546875" style="63" customWidth="1"/>
    <col min="12" max="12" width="40.5703125" style="63" customWidth="1"/>
    <col min="13" max="13" width="27.140625" style="63" customWidth="1"/>
    <col min="14" max="14" width="34.42578125" style="63" customWidth="1"/>
    <col min="15" max="15" width="46.5703125" style="63" customWidth="1"/>
  </cols>
  <sheetData>
    <row r="1" spans="2:15" ht="87" customHeight="1" thickBot="1" x14ac:dyDescent="0.3">
      <c r="B1" s="351" t="s">
        <v>232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3"/>
    </row>
    <row r="2" spans="2:15" ht="54.75" customHeight="1" thickBot="1" x14ac:dyDescent="0.3">
      <c r="B2" s="354" t="str">
        <f>"Tuần "&amp;DAY(C4)&amp;"-"&amp;TEXT(C9,"dd/mm/yyyy")</f>
        <v>Tuần 5-09/01/2026</v>
      </c>
      <c r="C2" s="355"/>
      <c r="D2" s="355"/>
      <c r="E2" s="355"/>
      <c r="F2" s="355"/>
      <c r="G2" s="355"/>
      <c r="H2" s="356"/>
      <c r="I2" s="357" t="str">
        <f>"Tuần "&amp;DAY(J4)&amp;"-"&amp;TEXT(J9,"dd/mm/yyyy")</f>
        <v>Tuần 12-16/01/2026</v>
      </c>
      <c r="J2" s="358"/>
      <c r="K2" s="358"/>
      <c r="L2" s="358"/>
      <c r="M2" s="358"/>
      <c r="N2" s="358"/>
      <c r="O2" s="359"/>
    </row>
    <row r="3" spans="2:15" ht="67.5" customHeight="1" thickBot="1" x14ac:dyDescent="0.3">
      <c r="B3" s="56" t="s">
        <v>62</v>
      </c>
      <c r="C3" s="57" t="s">
        <v>1</v>
      </c>
      <c r="D3" s="57" t="s">
        <v>63</v>
      </c>
      <c r="E3" s="57" t="s">
        <v>64</v>
      </c>
      <c r="F3" s="57" t="s">
        <v>68</v>
      </c>
      <c r="G3" s="57" t="s">
        <v>98</v>
      </c>
      <c r="H3" s="57" t="s">
        <v>65</v>
      </c>
      <c r="I3" s="58" t="s">
        <v>62</v>
      </c>
      <c r="J3" s="57" t="s">
        <v>1</v>
      </c>
      <c r="K3" s="59" t="s">
        <v>63</v>
      </c>
      <c r="L3" s="59" t="s">
        <v>64</v>
      </c>
      <c r="M3" s="57" t="s">
        <v>68</v>
      </c>
      <c r="N3" s="57" t="s">
        <v>98</v>
      </c>
      <c r="O3" s="57" t="s">
        <v>65</v>
      </c>
    </row>
    <row r="4" spans="2:15" ht="62.25" customHeight="1" thickBot="1" x14ac:dyDescent="0.3">
      <c r="B4" s="67">
        <v>2</v>
      </c>
      <c r="C4" s="60">
        <v>46027</v>
      </c>
      <c r="D4" s="71"/>
      <c r="E4" s="70"/>
      <c r="F4" s="70"/>
      <c r="G4" s="70"/>
      <c r="H4" s="70"/>
      <c r="I4" s="68">
        <v>2</v>
      </c>
      <c r="J4" s="60">
        <f>C4+7</f>
        <v>46034</v>
      </c>
      <c r="K4" s="73"/>
      <c r="L4" s="232"/>
      <c r="M4" s="70"/>
      <c r="N4" s="70"/>
      <c r="O4" s="70"/>
    </row>
    <row r="5" spans="2:15" ht="63.75" customHeight="1" thickBot="1" x14ac:dyDescent="0.3">
      <c r="B5" s="67">
        <v>3</v>
      </c>
      <c r="C5" s="60">
        <f>C4+1</f>
        <v>46028</v>
      </c>
      <c r="D5" s="73" t="s">
        <v>226</v>
      </c>
      <c r="E5" s="70" t="s">
        <v>137</v>
      </c>
      <c r="F5" s="70" t="s">
        <v>15</v>
      </c>
      <c r="G5" s="70" t="s">
        <v>67</v>
      </c>
      <c r="H5" s="70"/>
      <c r="I5" s="68">
        <v>3</v>
      </c>
      <c r="J5" s="60">
        <f>C5+7</f>
        <v>46035</v>
      </c>
      <c r="K5" s="73" t="s">
        <v>143</v>
      </c>
      <c r="L5" s="70" t="s">
        <v>137</v>
      </c>
      <c r="M5" s="70" t="s">
        <v>15</v>
      </c>
      <c r="N5" s="70" t="s">
        <v>67</v>
      </c>
      <c r="O5" s="250"/>
    </row>
    <row r="6" spans="2:15" ht="62.25" customHeight="1" thickBot="1" x14ac:dyDescent="0.3">
      <c r="B6" s="67">
        <v>4</v>
      </c>
      <c r="C6" s="60">
        <f>C5+1</f>
        <v>46029</v>
      </c>
      <c r="D6" s="73" t="s">
        <v>227</v>
      </c>
      <c r="E6" s="70" t="s">
        <v>137</v>
      </c>
      <c r="F6" s="70" t="s">
        <v>15</v>
      </c>
      <c r="G6" s="70" t="s">
        <v>66</v>
      </c>
      <c r="H6" s="70"/>
      <c r="I6" s="68">
        <v>4</v>
      </c>
      <c r="J6" s="60">
        <f>C6+7</f>
        <v>46036</v>
      </c>
      <c r="K6" s="73" t="s">
        <v>192</v>
      </c>
      <c r="L6" s="70" t="s">
        <v>137</v>
      </c>
      <c r="M6" s="70" t="s">
        <v>15</v>
      </c>
      <c r="N6" s="70" t="s">
        <v>66</v>
      </c>
      <c r="O6" s="250"/>
    </row>
    <row r="7" spans="2:15" ht="62.25" customHeight="1" thickBot="1" x14ac:dyDescent="0.3">
      <c r="B7" s="348">
        <v>5</v>
      </c>
      <c r="C7" s="342">
        <f>C6+1</f>
        <v>46030</v>
      </c>
      <c r="D7" s="65" t="s">
        <v>228</v>
      </c>
      <c r="E7" s="70" t="s">
        <v>229</v>
      </c>
      <c r="F7" s="70" t="s">
        <v>15</v>
      </c>
      <c r="G7" s="70" t="s">
        <v>67</v>
      </c>
      <c r="H7" s="70"/>
      <c r="I7" s="360">
        <v>5</v>
      </c>
      <c r="J7" s="346">
        <f>C7+7</f>
        <v>46037</v>
      </c>
      <c r="K7" s="71" t="s">
        <v>129</v>
      </c>
      <c r="L7" s="232" t="s">
        <v>136</v>
      </c>
      <c r="M7" s="70" t="s">
        <v>15</v>
      </c>
      <c r="N7" s="70" t="s">
        <v>66</v>
      </c>
      <c r="O7" s="250"/>
    </row>
    <row r="8" spans="2:15" ht="62.25" customHeight="1" thickBot="1" x14ac:dyDescent="0.55000000000000004">
      <c r="B8" s="349"/>
      <c r="C8" s="350"/>
      <c r="D8" s="71" t="s">
        <v>230</v>
      </c>
      <c r="E8" s="70" t="s">
        <v>137</v>
      </c>
      <c r="F8" s="70" t="s">
        <v>15</v>
      </c>
      <c r="G8" s="70" t="s">
        <v>67</v>
      </c>
      <c r="H8" s="262"/>
      <c r="I8" s="361"/>
      <c r="J8" s="362"/>
      <c r="K8" s="71" t="s">
        <v>171</v>
      </c>
      <c r="L8" s="70" t="s">
        <v>137</v>
      </c>
      <c r="M8" s="70" t="s">
        <v>15</v>
      </c>
      <c r="N8" s="70" t="s">
        <v>66</v>
      </c>
      <c r="O8" s="250"/>
    </row>
    <row r="9" spans="2:15" ht="62.25" customHeight="1" thickBot="1" x14ac:dyDescent="0.3">
      <c r="B9" s="67">
        <v>6</v>
      </c>
      <c r="C9" s="72">
        <f>C7+1</f>
        <v>46031</v>
      </c>
      <c r="D9" s="65" t="s">
        <v>167</v>
      </c>
      <c r="E9" s="70" t="s">
        <v>137</v>
      </c>
      <c r="F9" s="70" t="s">
        <v>15</v>
      </c>
      <c r="G9" s="70" t="s">
        <v>66</v>
      </c>
      <c r="H9" s="70"/>
      <c r="I9" s="68">
        <v>6</v>
      </c>
      <c r="J9" s="60">
        <f>C9+7</f>
        <v>46038</v>
      </c>
      <c r="K9" s="73" t="s">
        <v>169</v>
      </c>
      <c r="L9" s="70" t="s">
        <v>137</v>
      </c>
      <c r="M9" s="70" t="s">
        <v>15</v>
      </c>
      <c r="N9" s="70" t="s">
        <v>67</v>
      </c>
      <c r="O9" s="250"/>
    </row>
    <row r="10" spans="2:15" ht="75" customHeight="1" thickBot="1" x14ac:dyDescent="0.3">
      <c r="B10" s="366" t="str">
        <f>"Tuần "&amp;DAY(C12)&amp;"-"&amp;TEXT(C17,"dd/mm/yyyy")</f>
        <v>Tuần 19-23/01/2026</v>
      </c>
      <c r="C10" s="367"/>
      <c r="D10" s="367"/>
      <c r="E10" s="367"/>
      <c r="F10" s="367"/>
      <c r="G10" s="367"/>
      <c r="H10" s="368"/>
      <c r="I10" s="369" t="str">
        <f>"Tuần "&amp;DAY(J12)&amp;"-"&amp;TEXT(J17,"dd/mm/yyyy")</f>
        <v>Tuần 26-30/01/2026</v>
      </c>
      <c r="J10" s="370"/>
      <c r="K10" s="370"/>
      <c r="L10" s="370"/>
      <c r="M10" s="370"/>
      <c r="N10" s="370"/>
      <c r="O10" s="371"/>
    </row>
    <row r="11" spans="2:15" ht="61.5" customHeight="1" thickBot="1" x14ac:dyDescent="0.3">
      <c r="B11" s="61" t="s">
        <v>62</v>
      </c>
      <c r="C11" s="57" t="s">
        <v>1</v>
      </c>
      <c r="D11" s="59" t="s">
        <v>63</v>
      </c>
      <c r="E11" s="57" t="s">
        <v>64</v>
      </c>
      <c r="F11" s="57" t="s">
        <v>68</v>
      </c>
      <c r="G11" s="57" t="s">
        <v>98</v>
      </c>
      <c r="H11" s="57" t="s">
        <v>65</v>
      </c>
      <c r="I11" s="62" t="s">
        <v>62</v>
      </c>
      <c r="J11" s="57" t="s">
        <v>1</v>
      </c>
      <c r="K11" s="57" t="s">
        <v>63</v>
      </c>
      <c r="L11" s="57" t="s">
        <v>64</v>
      </c>
      <c r="M11" s="57" t="s">
        <v>68</v>
      </c>
      <c r="N11" s="57" t="s">
        <v>98</v>
      </c>
      <c r="O11" s="57" t="s">
        <v>65</v>
      </c>
    </row>
    <row r="12" spans="2:15" ht="72.75" customHeight="1" thickBot="1" x14ac:dyDescent="0.3">
      <c r="B12" s="75">
        <v>2</v>
      </c>
      <c r="C12" s="60">
        <f>J4+7</f>
        <v>46041</v>
      </c>
      <c r="D12" s="71"/>
      <c r="E12" s="232"/>
      <c r="F12" s="70"/>
      <c r="G12" s="70"/>
      <c r="H12" s="70"/>
      <c r="I12" s="74">
        <v>2</v>
      </c>
      <c r="J12" s="60">
        <f>C12+7</f>
        <v>46048</v>
      </c>
      <c r="K12" s="71"/>
      <c r="L12" s="232"/>
      <c r="M12" s="70"/>
      <c r="N12" s="70"/>
      <c r="O12" s="228"/>
    </row>
    <row r="13" spans="2:15" ht="72.75" customHeight="1" thickBot="1" x14ac:dyDescent="0.3">
      <c r="B13" s="75">
        <v>3</v>
      </c>
      <c r="C13" s="60">
        <f>J5+7</f>
        <v>46042</v>
      </c>
      <c r="D13" s="73" t="s">
        <v>142</v>
      </c>
      <c r="E13" s="70" t="s">
        <v>137</v>
      </c>
      <c r="F13" s="70" t="s">
        <v>15</v>
      </c>
      <c r="G13" s="70" t="s">
        <v>67</v>
      </c>
      <c r="H13" s="228"/>
      <c r="I13" s="74">
        <v>3</v>
      </c>
      <c r="J13" s="60">
        <f>C13+7</f>
        <v>46049</v>
      </c>
      <c r="K13" s="71" t="s">
        <v>169</v>
      </c>
      <c r="L13" s="70" t="s">
        <v>137</v>
      </c>
      <c r="M13" s="70" t="s">
        <v>15</v>
      </c>
      <c r="N13" s="70" t="s">
        <v>67</v>
      </c>
      <c r="O13" s="228"/>
    </row>
    <row r="14" spans="2:15" ht="72.75" customHeight="1" thickBot="1" x14ac:dyDescent="0.3">
      <c r="B14" s="75">
        <v>4</v>
      </c>
      <c r="C14" s="60">
        <f>J6+7</f>
        <v>46043</v>
      </c>
      <c r="D14" s="73" t="s">
        <v>168</v>
      </c>
      <c r="E14" s="70" t="s">
        <v>137</v>
      </c>
      <c r="F14" s="70" t="s">
        <v>15</v>
      </c>
      <c r="G14" s="70" t="s">
        <v>67</v>
      </c>
      <c r="H14" s="228"/>
      <c r="I14" s="74">
        <v>4</v>
      </c>
      <c r="J14" s="60">
        <f>C14+7</f>
        <v>46050</v>
      </c>
      <c r="K14" s="246" t="s">
        <v>170</v>
      </c>
      <c r="L14" s="247" t="s">
        <v>137</v>
      </c>
      <c r="M14" s="247" t="s">
        <v>15</v>
      </c>
      <c r="N14" s="247" t="s">
        <v>231</v>
      </c>
      <c r="O14" s="247" t="s">
        <v>194</v>
      </c>
    </row>
    <row r="15" spans="2:15" ht="72.75" customHeight="1" thickBot="1" x14ac:dyDescent="0.3">
      <c r="B15" s="363">
        <v>5</v>
      </c>
      <c r="C15" s="342">
        <f>J7+7</f>
        <v>46044</v>
      </c>
      <c r="D15" s="65" t="s">
        <v>228</v>
      </c>
      <c r="E15" s="70" t="s">
        <v>229</v>
      </c>
      <c r="F15" s="70" t="s">
        <v>15</v>
      </c>
      <c r="G15" s="70" t="s">
        <v>67</v>
      </c>
      <c r="H15" s="228"/>
      <c r="I15" s="344">
        <v>5</v>
      </c>
      <c r="J15" s="346">
        <f>C15+7</f>
        <v>46051</v>
      </c>
      <c r="K15" s="338" t="s">
        <v>192</v>
      </c>
      <c r="L15" s="336" t="s">
        <v>137</v>
      </c>
      <c r="M15" s="336" t="s">
        <v>15</v>
      </c>
      <c r="N15" s="336" t="s">
        <v>66</v>
      </c>
      <c r="O15" s="228"/>
    </row>
    <row r="16" spans="2:15" ht="72.75" customHeight="1" thickBot="1" x14ac:dyDescent="0.3">
      <c r="B16" s="372"/>
      <c r="C16" s="343"/>
      <c r="D16" s="71" t="s">
        <v>227</v>
      </c>
      <c r="E16" s="70" t="s">
        <v>137</v>
      </c>
      <c r="F16" s="70" t="s">
        <v>15</v>
      </c>
      <c r="G16" s="70" t="s">
        <v>66</v>
      </c>
      <c r="H16" s="228"/>
      <c r="I16" s="345"/>
      <c r="J16" s="347"/>
      <c r="K16" s="339"/>
      <c r="L16" s="337"/>
      <c r="M16" s="337"/>
      <c r="N16" s="337"/>
      <c r="O16" s="228"/>
    </row>
    <row r="17" spans="2:15" ht="72.75" customHeight="1" thickBot="1" x14ac:dyDescent="0.3">
      <c r="B17" s="363">
        <v>6</v>
      </c>
      <c r="C17" s="346">
        <f>J9+7</f>
        <v>46045</v>
      </c>
      <c r="D17" s="338" t="s">
        <v>167</v>
      </c>
      <c r="E17" s="340" t="s">
        <v>137</v>
      </c>
      <c r="F17" s="336" t="s">
        <v>15</v>
      </c>
      <c r="G17" s="336" t="s">
        <v>66</v>
      </c>
      <c r="H17" s="228"/>
      <c r="I17" s="344">
        <v>6</v>
      </c>
      <c r="J17" s="346">
        <f>C17+7</f>
        <v>46052</v>
      </c>
      <c r="K17" s="65" t="s">
        <v>171</v>
      </c>
      <c r="L17" s="232" t="s">
        <v>136</v>
      </c>
      <c r="M17" s="70" t="s">
        <v>15</v>
      </c>
      <c r="N17" s="70" t="s">
        <v>66</v>
      </c>
      <c r="O17" s="70"/>
    </row>
    <row r="18" spans="2:15" ht="72.75" customHeight="1" thickBot="1" x14ac:dyDescent="0.3">
      <c r="B18" s="364"/>
      <c r="C18" s="362"/>
      <c r="D18" s="339"/>
      <c r="E18" s="341"/>
      <c r="F18" s="337"/>
      <c r="G18" s="337"/>
      <c r="H18" s="70"/>
      <c r="I18" s="365"/>
      <c r="J18" s="362"/>
      <c r="K18" s="65" t="s">
        <v>129</v>
      </c>
      <c r="L18" s="70" t="s">
        <v>137</v>
      </c>
      <c r="M18" s="70" t="s">
        <v>15</v>
      </c>
      <c r="N18" s="70" t="s">
        <v>66</v>
      </c>
      <c r="O18" s="70"/>
    </row>
    <row r="19" spans="2:15" x14ac:dyDescent="0.5">
      <c r="B19" s="79"/>
      <c r="C19" s="79"/>
      <c r="D19" s="79"/>
      <c r="E19" s="79"/>
      <c r="F19" s="79"/>
      <c r="G19" s="79"/>
      <c r="H19" s="79"/>
      <c r="I19" s="79"/>
    </row>
  </sheetData>
  <mergeCells count="25">
    <mergeCell ref="B17:B18"/>
    <mergeCell ref="C17:C18"/>
    <mergeCell ref="I17:I18"/>
    <mergeCell ref="J17:J18"/>
    <mergeCell ref="B10:H10"/>
    <mergeCell ref="I10:O10"/>
    <mergeCell ref="B15:B16"/>
    <mergeCell ref="B7:B8"/>
    <mergeCell ref="C7:C8"/>
    <mergeCell ref="B1:O1"/>
    <mergeCell ref="B2:H2"/>
    <mergeCell ref="I2:O2"/>
    <mergeCell ref="I7:I8"/>
    <mergeCell ref="J7:J8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</mergeCells>
  <phoneticPr fontId="2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63" customWidth="1"/>
    <col min="3" max="3" width="29.85546875" style="63" customWidth="1"/>
    <col min="4" max="4" width="89.5703125" style="63" customWidth="1"/>
    <col min="5" max="5" width="36.5703125" style="63" customWidth="1"/>
    <col min="6" max="6" width="32.7109375" style="63" customWidth="1"/>
    <col min="7" max="7" width="16.5703125" style="63" customWidth="1"/>
    <col min="8" max="8" width="26.85546875" style="63" customWidth="1"/>
    <col min="9" max="9" width="113.42578125" style="63" customWidth="1"/>
    <col min="10" max="10" width="36.5703125" style="63" customWidth="1"/>
    <col min="11" max="11" width="30.5703125" style="63" customWidth="1"/>
  </cols>
  <sheetData>
    <row r="1" spans="2:11" ht="78.75" customHeight="1" thickBot="1" x14ac:dyDescent="0.3">
      <c r="B1" s="351" t="s">
        <v>233</v>
      </c>
      <c r="C1" s="352"/>
      <c r="D1" s="352"/>
      <c r="E1" s="352"/>
      <c r="F1" s="352"/>
      <c r="G1" s="352"/>
      <c r="H1" s="352"/>
      <c r="I1" s="352"/>
      <c r="J1" s="352"/>
      <c r="K1" s="353"/>
    </row>
    <row r="2" spans="2:11" ht="54" customHeight="1" thickBot="1" x14ac:dyDescent="0.3">
      <c r="B2" s="354" t="str">
        <f>"Tuần "&amp;DAY(C4)&amp;"-"&amp;TEXT(C11,"dd/mm/yyyy")</f>
        <v>Tuần 5-09/01/2025</v>
      </c>
      <c r="C2" s="355"/>
      <c r="D2" s="355"/>
      <c r="E2" s="355"/>
      <c r="F2" s="356"/>
      <c r="G2" s="357" t="str">
        <f>"Tuần "&amp;DAY(H4)&amp;"-"&amp;TEXT(H11,"dd/mm/yyyy")</f>
        <v>Tuần 12-16/01/2025</v>
      </c>
      <c r="H2" s="358"/>
      <c r="I2" s="358"/>
      <c r="J2" s="358"/>
      <c r="K2" s="359"/>
    </row>
    <row r="3" spans="2:11" ht="58.5" customHeight="1" thickBot="1" x14ac:dyDescent="0.3">
      <c r="B3" s="56" t="s">
        <v>62</v>
      </c>
      <c r="C3" s="57" t="s">
        <v>1</v>
      </c>
      <c r="D3" s="57" t="s">
        <v>63</v>
      </c>
      <c r="E3" s="57" t="s">
        <v>64</v>
      </c>
      <c r="F3" s="57" t="s">
        <v>68</v>
      </c>
      <c r="G3" s="58" t="s">
        <v>62</v>
      </c>
      <c r="H3" s="57" t="s">
        <v>1</v>
      </c>
      <c r="I3" s="59" t="s">
        <v>63</v>
      </c>
      <c r="J3" s="59" t="s">
        <v>64</v>
      </c>
      <c r="K3" s="57" t="s">
        <v>68</v>
      </c>
    </row>
    <row r="4" spans="2:11" ht="58.5" customHeight="1" thickBot="1" x14ac:dyDescent="0.3">
      <c r="B4" s="67">
        <v>2</v>
      </c>
      <c r="C4" s="60">
        <v>45662</v>
      </c>
      <c r="D4" s="71" t="s">
        <v>150</v>
      </c>
      <c r="E4" s="211" t="s">
        <v>122</v>
      </c>
      <c r="F4" s="243" t="s">
        <v>115</v>
      </c>
      <c r="G4" s="68">
        <v>2</v>
      </c>
      <c r="H4" s="60">
        <f>C4+7</f>
        <v>45669</v>
      </c>
      <c r="I4" s="73" t="s">
        <v>150</v>
      </c>
      <c r="J4" s="211" t="s">
        <v>122</v>
      </c>
      <c r="K4" s="243" t="s">
        <v>115</v>
      </c>
    </row>
    <row r="5" spans="2:11" ht="59.25" customHeight="1" thickBot="1" x14ac:dyDescent="0.3">
      <c r="B5" s="67">
        <v>3</v>
      </c>
      <c r="C5" s="60">
        <f>C4+1</f>
        <v>45663</v>
      </c>
      <c r="D5" s="71" t="s">
        <v>156</v>
      </c>
      <c r="E5" s="211" t="s">
        <v>137</v>
      </c>
      <c r="F5" s="243" t="s">
        <v>115</v>
      </c>
      <c r="G5" s="68">
        <v>3</v>
      </c>
      <c r="H5" s="60">
        <f>C5+7</f>
        <v>45670</v>
      </c>
      <c r="I5" s="71" t="s">
        <v>221</v>
      </c>
      <c r="J5" s="211" t="s">
        <v>122</v>
      </c>
      <c r="K5" s="243" t="s">
        <v>115</v>
      </c>
    </row>
    <row r="6" spans="2:11" ht="59.25" customHeight="1" thickBot="1" x14ac:dyDescent="0.3">
      <c r="B6" s="67">
        <v>4</v>
      </c>
      <c r="C6" s="60">
        <f>C5+1</f>
        <v>45664</v>
      </c>
      <c r="D6" s="71" t="s">
        <v>183</v>
      </c>
      <c r="E6" s="211" t="s">
        <v>122</v>
      </c>
      <c r="F6" s="243" t="s">
        <v>115</v>
      </c>
      <c r="G6" s="68">
        <v>4</v>
      </c>
      <c r="H6" s="72">
        <f>C6+7</f>
        <v>45671</v>
      </c>
      <c r="I6" s="71" t="s">
        <v>183</v>
      </c>
      <c r="J6" s="211" t="s">
        <v>122</v>
      </c>
      <c r="K6" s="243" t="s">
        <v>115</v>
      </c>
    </row>
    <row r="7" spans="2:11" ht="59.25" customHeight="1" thickBot="1" x14ac:dyDescent="0.3">
      <c r="B7" s="348">
        <v>5</v>
      </c>
      <c r="C7" s="342">
        <f>C6+1</f>
        <v>45665</v>
      </c>
      <c r="D7" s="246" t="s">
        <v>220</v>
      </c>
      <c r="E7" s="251" t="s">
        <v>136</v>
      </c>
      <c r="F7" s="252" t="s">
        <v>199</v>
      </c>
      <c r="G7" s="360">
        <v>5</v>
      </c>
      <c r="H7" s="346">
        <f>C7+7</f>
        <v>45672</v>
      </c>
      <c r="I7" s="338" t="s">
        <v>234</v>
      </c>
      <c r="J7" s="340" t="s">
        <v>97</v>
      </c>
      <c r="K7" s="336" t="s">
        <v>115</v>
      </c>
    </row>
    <row r="8" spans="2:11" ht="59.25" customHeight="1" thickBot="1" x14ac:dyDescent="0.3">
      <c r="B8" s="381"/>
      <c r="C8" s="343"/>
      <c r="D8" s="71" t="s">
        <v>155</v>
      </c>
      <c r="E8" s="211" t="s">
        <v>136</v>
      </c>
      <c r="F8" s="243" t="s">
        <v>115</v>
      </c>
      <c r="G8" s="382"/>
      <c r="H8" s="347"/>
      <c r="I8" s="383"/>
      <c r="J8" s="373"/>
      <c r="K8" s="374"/>
    </row>
    <row r="9" spans="2:11" ht="59.25" customHeight="1" x14ac:dyDescent="0.25">
      <c r="B9" s="381"/>
      <c r="C9" s="343"/>
      <c r="D9" s="246" t="s">
        <v>186</v>
      </c>
      <c r="E9" s="251" t="s">
        <v>137</v>
      </c>
      <c r="F9" s="252" t="s">
        <v>199</v>
      </c>
      <c r="G9" s="382"/>
      <c r="H9" s="347"/>
      <c r="I9" s="383"/>
      <c r="J9" s="373"/>
      <c r="K9" s="374"/>
    </row>
    <row r="10" spans="2:11" ht="59.25" customHeight="1" thickBot="1" x14ac:dyDescent="0.3">
      <c r="B10" s="381"/>
      <c r="C10" s="343"/>
      <c r="D10" s="260" t="s">
        <v>223</v>
      </c>
      <c r="E10" s="260" t="s">
        <v>137</v>
      </c>
      <c r="F10" s="260" t="s">
        <v>115</v>
      </c>
      <c r="G10" s="382"/>
      <c r="H10" s="347"/>
      <c r="I10" s="339"/>
      <c r="J10" s="341"/>
      <c r="K10" s="337"/>
    </row>
    <row r="11" spans="2:11" ht="59.25" customHeight="1" thickBot="1" x14ac:dyDescent="0.3">
      <c r="B11" s="67">
        <v>6</v>
      </c>
      <c r="C11" s="72">
        <f>C7+1</f>
        <v>45666</v>
      </c>
      <c r="D11" s="71"/>
      <c r="E11" s="211"/>
      <c r="F11" s="243"/>
      <c r="G11" s="68">
        <v>6</v>
      </c>
      <c r="H11" s="60">
        <f>C11+7</f>
        <v>45673</v>
      </c>
      <c r="I11" s="246" t="s">
        <v>187</v>
      </c>
      <c r="J11" s="251" t="s">
        <v>193</v>
      </c>
      <c r="K11" s="252" t="s">
        <v>199</v>
      </c>
    </row>
    <row r="12" spans="2:11" ht="52.5" customHeight="1" thickBot="1" x14ac:dyDescent="0.3">
      <c r="B12" s="366" t="str">
        <f>"Tuần "&amp;DAY(C14)&amp;"-"&amp;TEXT(C20,"dd/mm/yyyy")</f>
        <v>Tuần 19-23/01/2025</v>
      </c>
      <c r="C12" s="367"/>
      <c r="D12" s="367"/>
      <c r="E12" s="367"/>
      <c r="F12" s="368"/>
      <c r="G12" s="369" t="str">
        <f>"Tuần "&amp;DAY(H14)&amp;"-"&amp;TEXT(H20,"dd/mm/yyyy")</f>
        <v>Tuần 26-30/01/2025</v>
      </c>
      <c r="H12" s="370"/>
      <c r="I12" s="370"/>
      <c r="J12" s="370"/>
      <c r="K12" s="371"/>
    </row>
    <row r="13" spans="2:11" ht="51" customHeight="1" thickBot="1" x14ac:dyDescent="0.3">
      <c r="B13" s="61" t="s">
        <v>62</v>
      </c>
      <c r="C13" s="57" t="s">
        <v>1</v>
      </c>
      <c r="D13" s="59" t="s">
        <v>63</v>
      </c>
      <c r="E13" s="57" t="s">
        <v>64</v>
      </c>
      <c r="F13" s="57" t="s">
        <v>68</v>
      </c>
      <c r="G13" s="62" t="s">
        <v>62</v>
      </c>
      <c r="H13" s="57" t="s">
        <v>1</v>
      </c>
      <c r="I13" s="57" t="s">
        <v>63</v>
      </c>
      <c r="J13" s="57" t="s">
        <v>64</v>
      </c>
      <c r="K13" s="57" t="s">
        <v>68</v>
      </c>
    </row>
    <row r="14" spans="2:11" ht="69" customHeight="1" thickBot="1" x14ac:dyDescent="0.3">
      <c r="B14" s="75">
        <v>2</v>
      </c>
      <c r="C14" s="60">
        <f>H4+7</f>
        <v>45676</v>
      </c>
      <c r="D14" s="73" t="s">
        <v>150</v>
      </c>
      <c r="E14" s="211" t="s">
        <v>122</v>
      </c>
      <c r="F14" s="243" t="s">
        <v>115</v>
      </c>
      <c r="G14" s="244">
        <v>2</v>
      </c>
      <c r="H14" s="245">
        <f>C14+7</f>
        <v>45683</v>
      </c>
      <c r="I14" s="71" t="s">
        <v>150</v>
      </c>
      <c r="J14" s="211" t="s">
        <v>122</v>
      </c>
      <c r="K14" s="243" t="s">
        <v>115</v>
      </c>
    </row>
    <row r="15" spans="2:11" ht="69" customHeight="1" thickBot="1" x14ac:dyDescent="0.3">
      <c r="B15" s="75">
        <v>3</v>
      </c>
      <c r="C15" s="72">
        <f>H5+7</f>
        <v>45677</v>
      </c>
      <c r="D15" s="71"/>
      <c r="E15" s="211"/>
      <c r="F15" s="243"/>
      <c r="G15" s="74">
        <v>3</v>
      </c>
      <c r="H15" s="60">
        <f>C15+7</f>
        <v>45684</v>
      </c>
      <c r="I15" s="71" t="s">
        <v>188</v>
      </c>
      <c r="J15" s="211" t="s">
        <v>122</v>
      </c>
      <c r="K15" s="243" t="s">
        <v>115</v>
      </c>
    </row>
    <row r="16" spans="2:11" ht="69" customHeight="1" thickBot="1" x14ac:dyDescent="0.3">
      <c r="B16" s="75">
        <v>4</v>
      </c>
      <c r="C16" s="60">
        <f>H6+7</f>
        <v>45678</v>
      </c>
      <c r="D16" s="73" t="s">
        <v>183</v>
      </c>
      <c r="E16" s="211" t="s">
        <v>122</v>
      </c>
      <c r="F16" s="257" t="s">
        <v>115</v>
      </c>
      <c r="G16" s="259">
        <v>4</v>
      </c>
      <c r="H16" s="258">
        <f>C16+7</f>
        <v>45685</v>
      </c>
      <c r="I16" s="73" t="s">
        <v>183</v>
      </c>
      <c r="J16" s="211" t="s">
        <v>122</v>
      </c>
      <c r="K16" s="257" t="s">
        <v>115</v>
      </c>
    </row>
    <row r="17" spans="2:15" ht="69" customHeight="1" thickTop="1" thickBot="1" x14ac:dyDescent="0.3">
      <c r="B17" s="363">
        <v>5</v>
      </c>
      <c r="C17" s="342">
        <f>H7+7</f>
        <v>45679</v>
      </c>
      <c r="D17" s="269" t="s">
        <v>220</v>
      </c>
      <c r="E17" s="251" t="s">
        <v>136</v>
      </c>
      <c r="F17" s="252" t="s">
        <v>199</v>
      </c>
      <c r="G17" s="344">
        <v>5</v>
      </c>
      <c r="H17" s="375">
        <f>C17+7</f>
        <v>45686</v>
      </c>
      <c r="I17" s="378" t="s">
        <v>234</v>
      </c>
      <c r="J17" s="379" t="s">
        <v>97</v>
      </c>
      <c r="K17" s="380" t="s">
        <v>115</v>
      </c>
    </row>
    <row r="18" spans="2:15" ht="69" customHeight="1" thickTop="1" thickBot="1" x14ac:dyDescent="0.3">
      <c r="B18" s="372"/>
      <c r="C18" s="343"/>
      <c r="D18" s="246" t="s">
        <v>186</v>
      </c>
      <c r="E18" s="251" t="s">
        <v>137</v>
      </c>
      <c r="F18" s="252" t="s">
        <v>199</v>
      </c>
      <c r="G18" s="345"/>
      <c r="H18" s="376"/>
      <c r="I18" s="378"/>
      <c r="J18" s="380"/>
      <c r="K18" s="380"/>
    </row>
    <row r="19" spans="2:15" ht="69" customHeight="1" thickTop="1" thickBot="1" x14ac:dyDescent="0.3">
      <c r="B19" s="364"/>
      <c r="C19" s="350"/>
      <c r="D19" s="71" t="s">
        <v>222</v>
      </c>
      <c r="E19" s="211" t="s">
        <v>137</v>
      </c>
      <c r="F19" s="243" t="s">
        <v>115</v>
      </c>
      <c r="G19" s="365"/>
      <c r="H19" s="377"/>
      <c r="I19" s="378"/>
      <c r="J19" s="380"/>
      <c r="K19" s="380"/>
    </row>
    <row r="20" spans="2:15" ht="69" customHeight="1" thickBot="1" x14ac:dyDescent="0.3">
      <c r="B20" s="263">
        <v>6</v>
      </c>
      <c r="C20" s="264">
        <f>H11+7</f>
        <v>45680</v>
      </c>
      <c r="D20" s="265"/>
      <c r="E20" s="266"/>
      <c r="F20" s="267"/>
      <c r="G20" s="268">
        <v>6</v>
      </c>
      <c r="H20" s="264">
        <f>C20+7</f>
        <v>45687</v>
      </c>
      <c r="I20" s="270" t="s">
        <v>161</v>
      </c>
      <c r="J20" s="271" t="s">
        <v>193</v>
      </c>
      <c r="K20" s="272" t="s">
        <v>199</v>
      </c>
    </row>
    <row r="21" spans="2:15" x14ac:dyDescent="0.5">
      <c r="L21" s="63"/>
      <c r="M21" s="63"/>
      <c r="N21" s="63"/>
      <c r="O21" s="63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79"/>
  <sheetViews>
    <sheetView topLeftCell="A13" zoomScale="106" zoomScaleNormal="106" workbookViewId="0">
      <selection activeCell="E22" sqref="E22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384" t="s">
        <v>238</v>
      </c>
      <c r="C2" s="384"/>
      <c r="D2" s="384"/>
      <c r="E2" s="384"/>
      <c r="F2" s="384"/>
      <c r="G2" s="384"/>
    </row>
    <row r="3" spans="2:7" ht="36.75" customHeight="1" x14ac:dyDescent="0.25">
      <c r="B3" s="44" t="s">
        <v>69</v>
      </c>
      <c r="C3" s="44" t="s">
        <v>70</v>
      </c>
      <c r="D3" s="44" t="s">
        <v>71</v>
      </c>
      <c r="E3" s="44" t="s">
        <v>72</v>
      </c>
      <c r="F3" s="44" t="s">
        <v>73</v>
      </c>
      <c r="G3" s="44" t="s">
        <v>65</v>
      </c>
    </row>
    <row r="4" spans="2:7" ht="30.6" customHeight="1" x14ac:dyDescent="0.25">
      <c r="B4" s="43" t="s">
        <v>74</v>
      </c>
      <c r="C4" s="42"/>
      <c r="D4" s="42"/>
      <c r="E4" s="42"/>
      <c r="F4" s="42"/>
      <c r="G4" s="42"/>
    </row>
    <row r="5" spans="2:7" ht="30.6" customHeight="1" x14ac:dyDescent="0.25">
      <c r="B5" s="43" t="s">
        <v>75</v>
      </c>
      <c r="C5" s="46" t="s">
        <v>297</v>
      </c>
      <c r="D5" s="46"/>
      <c r="E5" s="42"/>
      <c r="F5" s="42"/>
      <c r="G5" s="42"/>
    </row>
    <row r="6" spans="2:7" ht="30.6" customHeight="1" x14ac:dyDescent="0.25">
      <c r="B6" s="43" t="s">
        <v>77</v>
      </c>
      <c r="C6" s="46" t="s">
        <v>289</v>
      </c>
      <c r="D6" s="42"/>
      <c r="E6" s="42"/>
      <c r="F6" s="278">
        <v>15.01</v>
      </c>
      <c r="G6" s="42"/>
    </row>
    <row r="7" spans="2:7" ht="30.6" customHeight="1" x14ac:dyDescent="0.25">
      <c r="B7" s="43" t="s">
        <v>109</v>
      </c>
      <c r="C7" s="42"/>
      <c r="D7" s="42"/>
      <c r="E7" s="42"/>
      <c r="F7" s="42"/>
      <c r="G7" s="42"/>
    </row>
    <row r="8" spans="2:7" ht="27.75" customHeight="1" x14ac:dyDescent="0.4">
      <c r="B8" s="384" t="s">
        <v>239</v>
      </c>
      <c r="C8" s="384"/>
      <c r="D8" s="384"/>
      <c r="E8" s="384"/>
      <c r="F8" s="384"/>
      <c r="G8" s="384"/>
    </row>
    <row r="9" spans="2:7" ht="22.5" customHeight="1" x14ac:dyDescent="0.25">
      <c r="B9" s="44" t="s">
        <v>69</v>
      </c>
      <c r="C9" s="44" t="s">
        <v>79</v>
      </c>
      <c r="D9" s="44" t="s">
        <v>71</v>
      </c>
      <c r="E9" s="44" t="s">
        <v>72</v>
      </c>
      <c r="F9" s="44" t="s">
        <v>73</v>
      </c>
      <c r="G9" s="44" t="s">
        <v>65</v>
      </c>
    </row>
    <row r="10" spans="2:7" ht="32.450000000000003" customHeight="1" x14ac:dyDescent="0.25">
      <c r="B10" s="43" t="s">
        <v>74</v>
      </c>
      <c r="C10" s="46"/>
      <c r="D10" s="42"/>
      <c r="E10" s="42"/>
      <c r="F10" s="42"/>
      <c r="G10" s="42"/>
    </row>
    <row r="11" spans="2:7" ht="32.450000000000003" customHeight="1" x14ac:dyDescent="0.25">
      <c r="B11" s="43" t="s">
        <v>75</v>
      </c>
      <c r="C11" s="42"/>
      <c r="D11" s="46" t="s">
        <v>299</v>
      </c>
      <c r="E11" s="42"/>
      <c r="F11" s="42"/>
      <c r="G11" s="42"/>
    </row>
    <row r="12" spans="2:7" ht="32.450000000000003" customHeight="1" x14ac:dyDescent="0.25">
      <c r="B12" s="43" t="s">
        <v>77</v>
      </c>
      <c r="C12" s="46"/>
      <c r="D12" s="46" t="s">
        <v>298</v>
      </c>
      <c r="E12" s="42" t="s">
        <v>329</v>
      </c>
      <c r="F12" s="42" t="s">
        <v>332</v>
      </c>
      <c r="G12" s="42"/>
    </row>
    <row r="13" spans="2:7" ht="32.450000000000003" customHeight="1" x14ac:dyDescent="0.25">
      <c r="B13" s="43" t="s">
        <v>109</v>
      </c>
      <c r="C13" s="42"/>
      <c r="D13" s="46" t="s">
        <v>328</v>
      </c>
      <c r="E13" s="42"/>
      <c r="F13" s="42"/>
      <c r="G13" s="42"/>
    </row>
    <row r="14" spans="2:7" ht="33.75" customHeight="1" x14ac:dyDescent="0.4">
      <c r="B14" s="384" t="s">
        <v>240</v>
      </c>
      <c r="C14" s="384"/>
      <c r="D14" s="384"/>
      <c r="E14" s="384"/>
      <c r="F14" s="384"/>
      <c r="G14" s="384"/>
    </row>
    <row r="15" spans="2:7" ht="20.25" customHeight="1" x14ac:dyDescent="0.25">
      <c r="B15" s="44" t="s">
        <v>69</v>
      </c>
      <c r="C15" s="44" t="s">
        <v>79</v>
      </c>
      <c r="D15" s="44" t="s">
        <v>71</v>
      </c>
      <c r="E15" s="44" t="s">
        <v>72</v>
      </c>
      <c r="F15" s="44" t="s">
        <v>73</v>
      </c>
      <c r="G15" s="44" t="s">
        <v>65</v>
      </c>
    </row>
    <row r="16" spans="2:7" ht="25.5" customHeight="1" x14ac:dyDescent="0.25">
      <c r="B16" s="43" t="s">
        <v>74</v>
      </c>
      <c r="C16" s="46" t="s">
        <v>359</v>
      </c>
      <c r="D16" s="42"/>
      <c r="E16" s="42"/>
      <c r="F16" s="42"/>
      <c r="G16" s="42"/>
    </row>
    <row r="17" spans="2:7" ht="33" customHeight="1" x14ac:dyDescent="0.25">
      <c r="B17" s="43" t="s">
        <v>75</v>
      </c>
      <c r="C17" s="46"/>
      <c r="D17" s="46" t="s">
        <v>336</v>
      </c>
      <c r="E17" s="42"/>
      <c r="F17" s="42"/>
      <c r="G17" s="42"/>
    </row>
    <row r="18" spans="2:7" ht="25.5" customHeight="1" x14ac:dyDescent="0.25">
      <c r="B18" s="43" t="s">
        <v>109</v>
      </c>
      <c r="C18" s="42"/>
      <c r="D18" s="42"/>
      <c r="E18" s="42"/>
      <c r="F18" s="42"/>
      <c r="G18" s="42"/>
    </row>
    <row r="19" spans="2:7" ht="30" x14ac:dyDescent="0.4">
      <c r="B19" s="384" t="s">
        <v>241</v>
      </c>
      <c r="C19" s="384"/>
      <c r="D19" s="384"/>
      <c r="E19" s="384"/>
      <c r="F19" s="384"/>
      <c r="G19" s="384"/>
    </row>
    <row r="20" spans="2:7" ht="23.25" customHeight="1" x14ac:dyDescent="0.25">
      <c r="B20" s="44" t="s">
        <v>69</v>
      </c>
      <c r="C20" s="44" t="s">
        <v>79</v>
      </c>
      <c r="D20" s="44" t="s">
        <v>71</v>
      </c>
      <c r="E20" s="44" t="s">
        <v>72</v>
      </c>
      <c r="F20" s="44" t="s">
        <v>73</v>
      </c>
      <c r="G20" s="44" t="s">
        <v>65</v>
      </c>
    </row>
    <row r="21" spans="2:7" ht="24" customHeight="1" x14ac:dyDescent="0.25">
      <c r="B21" s="43" t="s">
        <v>74</v>
      </c>
      <c r="C21" s="46"/>
      <c r="D21" s="42"/>
      <c r="E21" s="42"/>
      <c r="F21" s="42"/>
      <c r="G21" s="42"/>
    </row>
    <row r="22" spans="2:7" ht="30" customHeight="1" x14ac:dyDescent="0.25">
      <c r="B22" s="43" t="s">
        <v>75</v>
      </c>
      <c r="C22" s="46" t="s">
        <v>365</v>
      </c>
      <c r="D22" s="46" t="s">
        <v>367</v>
      </c>
      <c r="E22" s="42"/>
      <c r="F22" s="42"/>
      <c r="G22" s="42"/>
    </row>
    <row r="23" spans="2:7" ht="24" customHeight="1" x14ac:dyDescent="0.25">
      <c r="B23" s="43" t="s">
        <v>366</v>
      </c>
      <c r="C23" s="42"/>
      <c r="D23" s="46"/>
      <c r="F23" s="42"/>
      <c r="G23" s="42"/>
    </row>
    <row r="24" spans="2:7" ht="24" customHeight="1" x14ac:dyDescent="0.25">
      <c r="B24" s="43" t="s">
        <v>109</v>
      </c>
      <c r="C24" s="42"/>
      <c r="D24" s="42"/>
      <c r="E24" s="42"/>
      <c r="F24" s="42"/>
      <c r="G24" s="42"/>
    </row>
    <row r="25" spans="2:7" ht="30" x14ac:dyDescent="0.4">
      <c r="B25" s="384" t="s">
        <v>242</v>
      </c>
      <c r="C25" s="384"/>
      <c r="D25" s="384"/>
      <c r="E25" s="384"/>
      <c r="F25" s="384"/>
      <c r="G25" s="384"/>
    </row>
    <row r="26" spans="2:7" ht="42" customHeight="1" x14ac:dyDescent="0.25">
      <c r="B26" s="44" t="s">
        <v>69</v>
      </c>
      <c r="C26" s="44" t="s">
        <v>79</v>
      </c>
      <c r="D26" s="44" t="s">
        <v>71</v>
      </c>
      <c r="E26" s="44" t="s">
        <v>72</v>
      </c>
      <c r="F26" s="44" t="s">
        <v>73</v>
      </c>
      <c r="G26" s="44" t="s">
        <v>65</v>
      </c>
    </row>
    <row r="27" spans="2:7" ht="32.450000000000003" customHeight="1" x14ac:dyDescent="0.25">
      <c r="B27" s="43" t="s">
        <v>74</v>
      </c>
      <c r="C27" s="46"/>
      <c r="D27" s="42"/>
      <c r="E27" s="42"/>
      <c r="F27" s="42"/>
      <c r="G27" s="42"/>
    </row>
    <row r="28" spans="2:7" ht="32.450000000000003" customHeight="1" x14ac:dyDescent="0.25">
      <c r="B28" s="43" t="s">
        <v>75</v>
      </c>
      <c r="C28" s="46"/>
      <c r="D28" s="46"/>
      <c r="E28" s="42"/>
      <c r="F28" s="42"/>
      <c r="G28" s="42"/>
    </row>
    <row r="29" spans="2:7" ht="32.450000000000003" customHeight="1" x14ac:dyDescent="0.25">
      <c r="B29" s="43" t="s">
        <v>366</v>
      </c>
      <c r="C29" s="46"/>
      <c r="D29" s="46"/>
      <c r="E29" s="42"/>
      <c r="F29" s="42"/>
      <c r="G29" s="42"/>
    </row>
    <row r="30" spans="2:7" ht="32.450000000000003" customHeight="1" x14ac:dyDescent="0.25">
      <c r="B30" s="43" t="s">
        <v>109</v>
      </c>
      <c r="C30" s="46"/>
      <c r="D30" s="46"/>
      <c r="E30" s="42"/>
      <c r="F30" s="42"/>
      <c r="G30" s="42"/>
    </row>
    <row r="31" spans="2:7" ht="30" x14ac:dyDescent="0.4">
      <c r="B31" s="384" t="s">
        <v>243</v>
      </c>
      <c r="C31" s="384"/>
      <c r="D31" s="384"/>
      <c r="E31" s="384"/>
      <c r="F31" s="384"/>
      <c r="G31" s="384"/>
    </row>
    <row r="32" spans="2:7" x14ac:dyDescent="0.25">
      <c r="B32" s="44" t="s">
        <v>69</v>
      </c>
      <c r="C32" s="44" t="s">
        <v>79</v>
      </c>
      <c r="D32" s="44" t="s">
        <v>71</v>
      </c>
      <c r="E32" s="44" t="s">
        <v>72</v>
      </c>
      <c r="F32" s="44" t="s">
        <v>73</v>
      </c>
      <c r="G32" s="44" t="s">
        <v>65</v>
      </c>
    </row>
    <row r="33" spans="2:7" ht="34.15" customHeight="1" x14ac:dyDescent="0.25">
      <c r="B33" s="43" t="s">
        <v>74</v>
      </c>
      <c r="C33" s="46"/>
      <c r="D33" s="42"/>
      <c r="E33" s="42"/>
      <c r="F33" s="42"/>
      <c r="G33" s="42"/>
    </row>
    <row r="34" spans="2:7" ht="34.15" customHeight="1" x14ac:dyDescent="0.25">
      <c r="B34" s="43" t="s">
        <v>75</v>
      </c>
      <c r="C34" s="46"/>
      <c r="D34" s="46"/>
      <c r="E34" s="42"/>
      <c r="F34" s="42"/>
      <c r="G34" s="42"/>
    </row>
    <row r="35" spans="2:7" ht="34.15" customHeight="1" x14ac:dyDescent="0.25">
      <c r="B35" s="43" t="s">
        <v>366</v>
      </c>
      <c r="C35" s="46"/>
      <c r="D35" s="46"/>
      <c r="E35" s="42"/>
      <c r="F35" s="42"/>
      <c r="G35" s="42"/>
    </row>
    <row r="36" spans="2:7" ht="34.15" customHeight="1" x14ac:dyDescent="0.25">
      <c r="B36" s="43" t="s">
        <v>109</v>
      </c>
      <c r="C36" s="46"/>
      <c r="D36" s="42"/>
      <c r="E36" s="46"/>
      <c r="F36" s="42"/>
      <c r="G36" s="42"/>
    </row>
    <row r="37" spans="2:7" ht="30" x14ac:dyDescent="0.4">
      <c r="B37" s="384" t="s">
        <v>244</v>
      </c>
      <c r="C37" s="384"/>
      <c r="D37" s="384"/>
      <c r="E37" s="384"/>
      <c r="F37" s="384"/>
      <c r="G37" s="384"/>
    </row>
    <row r="38" spans="2:7" x14ac:dyDescent="0.25">
      <c r="B38" s="44" t="s">
        <v>69</v>
      </c>
      <c r="C38" s="44" t="s">
        <v>79</v>
      </c>
      <c r="D38" s="44" t="s">
        <v>71</v>
      </c>
      <c r="E38" s="44" t="s">
        <v>72</v>
      </c>
      <c r="F38" s="44" t="s">
        <v>73</v>
      </c>
      <c r="G38" s="44" t="s">
        <v>65</v>
      </c>
    </row>
    <row r="39" spans="2:7" ht="34.15" customHeight="1" x14ac:dyDescent="0.25">
      <c r="B39" s="43" t="s">
        <v>74</v>
      </c>
      <c r="C39" s="46"/>
      <c r="D39" s="46"/>
      <c r="E39" s="42"/>
      <c r="F39" s="42"/>
      <c r="G39" s="42"/>
    </row>
    <row r="40" spans="2:7" ht="34.15" customHeight="1" x14ac:dyDescent="0.25">
      <c r="B40" s="43" t="s">
        <v>75</v>
      </c>
      <c r="C40" s="46"/>
      <c r="D40" s="46"/>
      <c r="E40" s="42"/>
      <c r="F40" s="42"/>
      <c r="G40" s="42"/>
    </row>
    <row r="41" spans="2:7" ht="34.15" customHeight="1" x14ac:dyDescent="0.25">
      <c r="B41" s="43" t="s">
        <v>366</v>
      </c>
      <c r="C41" s="42"/>
      <c r="D41" s="46"/>
      <c r="E41" s="42"/>
      <c r="F41" s="42"/>
      <c r="G41" s="42"/>
    </row>
    <row r="42" spans="2:7" ht="34.15" customHeight="1" x14ac:dyDescent="0.25">
      <c r="B42" s="43" t="s">
        <v>109</v>
      </c>
      <c r="C42" s="42"/>
      <c r="D42" s="46"/>
      <c r="E42" s="42"/>
      <c r="F42" s="42"/>
      <c r="G42" s="42"/>
    </row>
    <row r="43" spans="2:7" ht="30" x14ac:dyDescent="0.4">
      <c r="B43" s="384" t="s">
        <v>245</v>
      </c>
      <c r="C43" s="384"/>
      <c r="D43" s="384"/>
      <c r="E43" s="384"/>
      <c r="F43" s="384"/>
      <c r="G43" s="384"/>
    </row>
    <row r="44" spans="2:7" ht="21" customHeight="1" x14ac:dyDescent="0.25">
      <c r="B44" s="44" t="s">
        <v>69</v>
      </c>
      <c r="C44" s="44" t="s">
        <v>79</v>
      </c>
      <c r="D44" s="44" t="s">
        <v>71</v>
      </c>
      <c r="E44" s="44" t="s">
        <v>72</v>
      </c>
      <c r="F44" s="44" t="s">
        <v>73</v>
      </c>
      <c r="G44" s="44" t="s">
        <v>65</v>
      </c>
    </row>
    <row r="45" spans="2:7" ht="37.15" customHeight="1" x14ac:dyDescent="0.25">
      <c r="B45" s="43" t="s">
        <v>74</v>
      </c>
      <c r="C45" s="46"/>
      <c r="D45" s="46"/>
      <c r="E45" s="42"/>
      <c r="F45" s="42"/>
      <c r="G45" s="42"/>
    </row>
    <row r="46" spans="2:7" ht="37.15" customHeight="1" x14ac:dyDescent="0.25">
      <c r="B46" s="43" t="s">
        <v>75</v>
      </c>
      <c r="C46" s="46"/>
      <c r="D46" s="46"/>
      <c r="E46" s="42"/>
      <c r="F46" s="42"/>
      <c r="G46" s="42"/>
    </row>
    <row r="47" spans="2:7" ht="37.15" customHeight="1" x14ac:dyDescent="0.25">
      <c r="B47" s="43" t="s">
        <v>366</v>
      </c>
      <c r="C47" s="46"/>
      <c r="D47" s="46"/>
      <c r="E47" s="42"/>
      <c r="F47" s="42"/>
      <c r="G47" s="42"/>
    </row>
    <row r="48" spans="2:7" ht="37.15" customHeight="1" x14ac:dyDescent="0.25">
      <c r="B48" s="43" t="s">
        <v>109</v>
      </c>
      <c r="C48" s="42"/>
      <c r="D48" s="46"/>
      <c r="E48" s="42"/>
      <c r="F48" s="42"/>
      <c r="G48" s="42"/>
    </row>
    <row r="49" spans="2:7" ht="30" x14ac:dyDescent="0.4">
      <c r="B49" s="384" t="s">
        <v>246</v>
      </c>
      <c r="C49" s="384"/>
      <c r="D49" s="384"/>
      <c r="E49" s="384"/>
      <c r="F49" s="384"/>
      <c r="G49" s="384"/>
    </row>
    <row r="50" spans="2:7" ht="24.75" customHeight="1" x14ac:dyDescent="0.25">
      <c r="B50" s="44" t="s">
        <v>69</v>
      </c>
      <c r="C50" s="44" t="s">
        <v>79</v>
      </c>
      <c r="D50" s="44" t="s">
        <v>71</v>
      </c>
      <c r="E50" s="44" t="s">
        <v>72</v>
      </c>
      <c r="F50" s="44" t="s">
        <v>73</v>
      </c>
      <c r="G50" s="44" t="s">
        <v>65</v>
      </c>
    </row>
    <row r="51" spans="2:7" ht="29.25" customHeight="1" x14ac:dyDescent="0.25">
      <c r="B51" s="43" t="s">
        <v>74</v>
      </c>
      <c r="C51" s="46"/>
      <c r="D51" s="46"/>
      <c r="E51" s="42"/>
      <c r="F51" s="42"/>
      <c r="G51" s="42"/>
    </row>
    <row r="52" spans="2:7" ht="29.25" customHeight="1" x14ac:dyDescent="0.25">
      <c r="B52" s="43" t="s">
        <v>75</v>
      </c>
      <c r="C52" s="46"/>
      <c r="D52" s="46"/>
      <c r="E52" s="42"/>
      <c r="F52" s="42"/>
      <c r="G52" s="42"/>
    </row>
    <row r="53" spans="2:7" ht="29.25" customHeight="1" x14ac:dyDescent="0.25">
      <c r="B53" s="43" t="s">
        <v>366</v>
      </c>
      <c r="C53" s="46"/>
      <c r="D53" s="46"/>
      <c r="E53" s="42"/>
      <c r="F53" s="42"/>
      <c r="G53" s="42"/>
    </row>
    <row r="54" spans="2:7" ht="29.25" customHeight="1" x14ac:dyDescent="0.25">
      <c r="B54" s="43" t="s">
        <v>109</v>
      </c>
      <c r="C54" s="46"/>
      <c r="D54" s="46"/>
      <c r="E54" s="42"/>
      <c r="F54" s="42"/>
      <c r="G54" s="42"/>
    </row>
    <row r="55" spans="2:7" ht="30" x14ac:dyDescent="0.4">
      <c r="B55" s="384" t="s">
        <v>247</v>
      </c>
      <c r="C55" s="384"/>
      <c r="D55" s="384"/>
      <c r="E55" s="384"/>
      <c r="F55" s="384"/>
      <c r="G55" s="384"/>
    </row>
    <row r="56" spans="2:7" ht="24" customHeight="1" x14ac:dyDescent="0.25">
      <c r="B56" s="44" t="s">
        <v>69</v>
      </c>
      <c r="C56" s="44" t="s">
        <v>79</v>
      </c>
      <c r="D56" s="44" t="s">
        <v>71</v>
      </c>
      <c r="E56" s="44" t="s">
        <v>72</v>
      </c>
      <c r="F56" s="44" t="s">
        <v>73</v>
      </c>
      <c r="G56" s="44" t="s">
        <v>65</v>
      </c>
    </row>
    <row r="57" spans="2:7" ht="28.5" customHeight="1" x14ac:dyDescent="0.25">
      <c r="B57" s="43" t="s">
        <v>74</v>
      </c>
      <c r="C57" s="46"/>
      <c r="D57" s="46"/>
      <c r="E57" s="42"/>
      <c r="F57" s="42"/>
      <c r="G57" s="42"/>
    </row>
    <row r="58" spans="2:7" ht="28.5" customHeight="1" x14ac:dyDescent="0.25">
      <c r="B58" s="43" t="s">
        <v>75</v>
      </c>
      <c r="C58" s="46"/>
      <c r="D58" s="46"/>
      <c r="E58" s="42"/>
      <c r="F58" s="42"/>
      <c r="G58" s="42"/>
    </row>
    <row r="59" spans="2:7" ht="28.5" customHeight="1" x14ac:dyDescent="0.25">
      <c r="B59" s="43" t="s">
        <v>366</v>
      </c>
      <c r="C59" s="46"/>
      <c r="D59" s="46"/>
      <c r="E59" s="42"/>
      <c r="F59" s="42"/>
      <c r="G59" s="42"/>
    </row>
    <row r="60" spans="2:7" ht="28.5" customHeight="1" x14ac:dyDescent="0.25">
      <c r="B60" s="43" t="s">
        <v>109</v>
      </c>
      <c r="C60" s="46"/>
      <c r="D60" s="46"/>
      <c r="E60" s="42"/>
      <c r="F60" s="42"/>
      <c r="G60" s="42"/>
    </row>
    <row r="61" spans="2:7" ht="30" x14ac:dyDescent="0.4">
      <c r="B61" s="384" t="s">
        <v>248</v>
      </c>
      <c r="C61" s="384"/>
      <c r="D61" s="384"/>
      <c r="E61" s="384"/>
      <c r="F61" s="384"/>
      <c r="G61" s="384"/>
    </row>
    <row r="62" spans="2:7" ht="24" customHeight="1" x14ac:dyDescent="0.25">
      <c r="B62" s="44" t="s">
        <v>69</v>
      </c>
      <c r="C62" s="44" t="s">
        <v>79</v>
      </c>
      <c r="D62" s="44" t="s">
        <v>71</v>
      </c>
      <c r="E62" s="44" t="s">
        <v>72</v>
      </c>
      <c r="F62" s="44" t="s">
        <v>73</v>
      </c>
      <c r="G62" s="44" t="s">
        <v>65</v>
      </c>
    </row>
    <row r="63" spans="2:7" ht="36" customHeight="1" x14ac:dyDescent="0.25">
      <c r="B63" s="43" t="s">
        <v>74</v>
      </c>
      <c r="C63" s="46"/>
      <c r="D63" s="46"/>
      <c r="E63" s="42"/>
      <c r="F63" s="42"/>
      <c r="G63" s="42"/>
    </row>
    <row r="64" spans="2:7" ht="36" customHeight="1" x14ac:dyDescent="0.25">
      <c r="B64" s="43" t="s">
        <v>75</v>
      </c>
      <c r="C64" s="46"/>
      <c r="D64" s="46"/>
      <c r="E64" s="42"/>
      <c r="F64" s="42"/>
      <c r="G64" s="42"/>
    </row>
    <row r="65" spans="2:7" ht="36" customHeight="1" x14ac:dyDescent="0.25">
      <c r="B65" s="43" t="s">
        <v>366</v>
      </c>
      <c r="C65" s="46"/>
      <c r="D65" s="46"/>
      <c r="E65" s="42"/>
      <c r="F65" s="42"/>
      <c r="G65" s="42"/>
    </row>
    <row r="66" spans="2:7" ht="36" customHeight="1" x14ac:dyDescent="0.25">
      <c r="B66" s="43" t="s">
        <v>109</v>
      </c>
      <c r="C66" s="46"/>
      <c r="D66" s="46"/>
      <c r="E66" s="42"/>
      <c r="F66" s="42"/>
      <c r="G66" s="42"/>
    </row>
    <row r="67" spans="2:7" ht="30" hidden="1" x14ac:dyDescent="0.4">
      <c r="B67" s="384" t="s">
        <v>81</v>
      </c>
      <c r="C67" s="384"/>
      <c r="D67" s="384"/>
      <c r="E67" s="384"/>
      <c r="F67" s="384"/>
      <c r="G67" s="384"/>
    </row>
    <row r="68" spans="2:7" ht="24" hidden="1" customHeight="1" x14ac:dyDescent="0.25">
      <c r="B68" s="44" t="s">
        <v>69</v>
      </c>
      <c r="C68" s="44" t="s">
        <v>79</v>
      </c>
      <c r="D68" s="44" t="s">
        <v>71</v>
      </c>
      <c r="E68" s="44" t="s">
        <v>72</v>
      </c>
      <c r="F68" s="44" t="s">
        <v>73</v>
      </c>
      <c r="G68" s="44" t="s">
        <v>65</v>
      </c>
    </row>
    <row r="69" spans="2:7" ht="24" hidden="1" customHeight="1" x14ac:dyDescent="0.25">
      <c r="B69" s="43" t="s">
        <v>74</v>
      </c>
      <c r="C69" s="46"/>
      <c r="D69" s="46"/>
      <c r="E69" s="42"/>
      <c r="F69" s="42"/>
      <c r="G69" s="42"/>
    </row>
    <row r="70" spans="2:7" ht="24" hidden="1" customHeight="1" x14ac:dyDescent="0.25">
      <c r="B70" s="43" t="s">
        <v>75</v>
      </c>
      <c r="C70" s="46"/>
      <c r="D70" s="46"/>
      <c r="E70" s="42"/>
      <c r="F70" s="42"/>
      <c r="G70" s="42"/>
    </row>
    <row r="71" spans="2:7" ht="24" hidden="1" customHeight="1" x14ac:dyDescent="0.25">
      <c r="B71" s="43" t="s">
        <v>76</v>
      </c>
      <c r="C71" s="46"/>
      <c r="D71" s="46"/>
      <c r="E71" s="42"/>
      <c r="F71" s="42"/>
      <c r="G71" s="42"/>
    </row>
    <row r="72" spans="2:7" ht="24" hidden="1" customHeight="1" x14ac:dyDescent="0.25">
      <c r="B72" s="43" t="s">
        <v>77</v>
      </c>
      <c r="C72" s="46"/>
      <c r="D72" s="46"/>
      <c r="E72" s="42"/>
      <c r="F72" s="42"/>
      <c r="G72" s="42"/>
    </row>
    <row r="73" spans="2:7" ht="24" hidden="1" customHeight="1" x14ac:dyDescent="0.25">
      <c r="B73" s="43" t="s">
        <v>78</v>
      </c>
      <c r="C73" s="42"/>
      <c r="D73" s="42"/>
      <c r="E73" s="42"/>
      <c r="F73" s="42"/>
      <c r="G73" s="42"/>
    </row>
    <row r="74" spans="2:7" ht="30" x14ac:dyDescent="0.4">
      <c r="B74" s="384" t="s">
        <v>249</v>
      </c>
      <c r="C74" s="384"/>
      <c r="D74" s="384"/>
      <c r="E74" s="384"/>
      <c r="F74" s="384"/>
      <c r="G74" s="384"/>
    </row>
    <row r="75" spans="2:7" x14ac:dyDescent="0.25">
      <c r="B75" s="44" t="s">
        <v>69</v>
      </c>
      <c r="C75" s="44" t="s">
        <v>79</v>
      </c>
      <c r="D75" s="44" t="s">
        <v>71</v>
      </c>
      <c r="E75" s="44" t="s">
        <v>72</v>
      </c>
      <c r="F75" s="44" t="s">
        <v>73</v>
      </c>
      <c r="G75" s="44" t="s">
        <v>65</v>
      </c>
    </row>
    <row r="76" spans="2:7" ht="36.75" customHeight="1" x14ac:dyDescent="0.25">
      <c r="B76" s="43" t="s">
        <v>74</v>
      </c>
      <c r="C76" s="46"/>
      <c r="D76" s="46"/>
      <c r="E76" s="42"/>
      <c r="F76" s="42"/>
      <c r="G76" s="42"/>
    </row>
    <row r="77" spans="2:7" ht="36.75" customHeight="1" x14ac:dyDescent="0.25">
      <c r="B77" s="43" t="s">
        <v>75</v>
      </c>
      <c r="C77" s="46"/>
      <c r="D77" s="46"/>
      <c r="E77" s="42"/>
      <c r="F77" s="42"/>
      <c r="G77" s="42"/>
    </row>
    <row r="78" spans="2:7" ht="36.75" customHeight="1" x14ac:dyDescent="0.25">
      <c r="B78" s="43" t="s">
        <v>366</v>
      </c>
      <c r="C78" s="46"/>
      <c r="D78" s="46"/>
      <c r="E78" s="42"/>
      <c r="F78" s="42"/>
      <c r="G78" s="42"/>
    </row>
    <row r="79" spans="2:7" ht="36.75" customHeight="1" x14ac:dyDescent="0.25">
      <c r="B79" s="43" t="s">
        <v>109</v>
      </c>
      <c r="C79" s="46"/>
      <c r="D79" s="46"/>
      <c r="E79" s="42"/>
      <c r="F79" s="42"/>
      <c r="G79" s="42"/>
    </row>
  </sheetData>
  <mergeCells count="13">
    <mergeCell ref="B31:G31"/>
    <mergeCell ref="B2:G2"/>
    <mergeCell ref="B8:G8"/>
    <mergeCell ref="B14:G14"/>
    <mergeCell ref="B19:G19"/>
    <mergeCell ref="B25:G25"/>
    <mergeCell ref="B74:G74"/>
    <mergeCell ref="B37:G37"/>
    <mergeCell ref="B43:G43"/>
    <mergeCell ref="B49:G49"/>
    <mergeCell ref="B55:G55"/>
    <mergeCell ref="B61:G61"/>
    <mergeCell ref="B67:G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T.12.2025</vt:lpstr>
      <vt:lpstr>T.01.2026</vt:lpstr>
      <vt:lpstr>T.02.2026</vt:lpstr>
      <vt:lpstr>T.03.2026</vt:lpstr>
      <vt:lpstr>T.05.2026</vt:lpstr>
      <vt:lpstr>LỊCH KS 01.2026</vt:lpstr>
      <vt:lpstr>LỊCH TTLK 01.2026</vt:lpstr>
      <vt:lpstr>GIỜ LÀM GV 2026</vt:lpstr>
      <vt:lpstr>T.01.2026!Trang</vt:lpstr>
      <vt:lpstr>T.02.2026!Trang</vt:lpstr>
      <vt:lpstr>T.03.2026!Trang</vt:lpstr>
      <vt:lpstr>T.05.2026!Trang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2026-05-08T06:45:41Z</dcterms:modified>
  <cp:category/>
  <cp:contentStatus/>
</cp:coreProperties>
</file>